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activeTab="2"/>
  </bookViews>
  <sheets>
    <sheet name="201909报告表" sheetId="8" r:id="rId1"/>
    <sheet name="201909收入表" sheetId="9" r:id="rId2"/>
    <sheet name="201909收入汇总表" sheetId="10" r:id="rId3"/>
    <sheet name="2019年9月费用表" sheetId="3" r:id="rId4"/>
  </sheets>
  <calcPr calcId="145621"/>
</workbook>
</file>

<file path=xl/calcChain.xml><?xml version="1.0" encoding="utf-8"?>
<calcChain xmlns="http://schemas.openxmlformats.org/spreadsheetml/2006/main">
  <c r="D13" i="8" l="1"/>
  <c r="D27" i="8"/>
  <c r="D32" i="8"/>
  <c r="D21" i="8"/>
  <c r="D20" i="8"/>
  <c r="D19" i="8"/>
  <c r="I438" i="10"/>
  <c r="H438" i="10"/>
  <c r="I141" i="10"/>
  <c r="H141" i="10"/>
  <c r="H139" i="10"/>
  <c r="I73" i="10"/>
  <c r="H73" i="10"/>
  <c r="I68" i="10"/>
  <c r="H68" i="10"/>
  <c r="I65" i="10"/>
  <c r="H65" i="10"/>
  <c r="I63" i="10"/>
  <c r="H63" i="10"/>
  <c r="I61" i="10"/>
  <c r="H61" i="10"/>
  <c r="I59" i="10"/>
  <c r="H59" i="10"/>
  <c r="I57" i="10"/>
  <c r="H57" i="10"/>
  <c r="I53" i="10"/>
  <c r="H53" i="10"/>
  <c r="H51" i="10"/>
  <c r="H49" i="10"/>
  <c r="H39" i="10"/>
  <c r="I14" i="10"/>
  <c r="H14" i="10"/>
  <c r="H12" i="10"/>
  <c r="I10" i="10"/>
  <c r="H10" i="10"/>
  <c r="H8" i="10"/>
  <c r="H4" i="10"/>
  <c r="D12" i="8"/>
  <c r="E29" i="3"/>
  <c r="F32" i="3" s="1"/>
  <c r="F31" i="3"/>
  <c r="I11" i="10"/>
  <c r="I12" i="10" s="1"/>
  <c r="G9" i="8"/>
  <c r="G35" i="8" s="1"/>
  <c r="I3" i="10"/>
  <c r="I4" i="10" s="1"/>
  <c r="I5" i="10"/>
  <c r="I6" i="10"/>
  <c r="I7" i="10"/>
  <c r="I16" i="10"/>
  <c r="I17" i="10"/>
  <c r="I18" i="10"/>
  <c r="I19" i="10"/>
  <c r="I20" i="10"/>
  <c r="I21" i="10"/>
  <c r="I22" i="10"/>
  <c r="I23" i="10"/>
  <c r="I24" i="10"/>
  <c r="I25" i="10"/>
  <c r="I26" i="10"/>
  <c r="I27" i="10"/>
  <c r="I28" i="10"/>
  <c r="I29" i="10"/>
  <c r="I30" i="10"/>
  <c r="I31" i="10"/>
  <c r="I32" i="10"/>
  <c r="I33" i="10"/>
  <c r="I34" i="10"/>
  <c r="I35" i="10"/>
  <c r="I36" i="10"/>
  <c r="I37" i="10"/>
  <c r="I38" i="10"/>
  <c r="I41" i="10"/>
  <c r="I42" i="10"/>
  <c r="I43" i="10"/>
  <c r="I44" i="10"/>
  <c r="I45" i="10"/>
  <c r="I46" i="10"/>
  <c r="I47" i="10"/>
  <c r="I48" i="10"/>
  <c r="I50" i="10"/>
  <c r="I51" i="10" s="1"/>
  <c r="I76" i="10"/>
  <c r="I77" i="10"/>
  <c r="I78" i="10"/>
  <c r="I79" i="10"/>
  <c r="I80" i="10"/>
  <c r="I81" i="10"/>
  <c r="I82" i="10"/>
  <c r="I83" i="10"/>
  <c r="I84" i="10"/>
  <c r="I85" i="10"/>
  <c r="I86" i="10"/>
  <c r="I87" i="10"/>
  <c r="I88" i="10"/>
  <c r="I89" i="10"/>
  <c r="I90" i="10"/>
  <c r="I91" i="10"/>
  <c r="I92" i="10"/>
  <c r="I93" i="10"/>
  <c r="I94" i="10"/>
  <c r="I95" i="10"/>
  <c r="I96" i="10"/>
  <c r="I97" i="10"/>
  <c r="I98" i="10"/>
  <c r="I99" i="10"/>
  <c r="I100" i="10"/>
  <c r="I101" i="10"/>
  <c r="I102" i="10"/>
  <c r="I103" i="10"/>
  <c r="I104" i="10"/>
  <c r="I105" i="10"/>
  <c r="I106" i="10"/>
  <c r="I107" i="10"/>
  <c r="I108" i="10"/>
  <c r="I109" i="10"/>
  <c r="I110" i="10"/>
  <c r="I111" i="10"/>
  <c r="I112" i="10"/>
  <c r="I113" i="10"/>
  <c r="I114" i="10"/>
  <c r="I115" i="10"/>
  <c r="I116" i="10"/>
  <c r="I117" i="10"/>
  <c r="I118" i="10"/>
  <c r="I119" i="10"/>
  <c r="I120" i="10"/>
  <c r="I121" i="10"/>
  <c r="I122" i="10"/>
  <c r="I123" i="10"/>
  <c r="I124" i="10"/>
  <c r="I125" i="10"/>
  <c r="I126" i="10"/>
  <c r="I127" i="10"/>
  <c r="I128" i="10"/>
  <c r="I129" i="10"/>
  <c r="I130" i="10"/>
  <c r="I131" i="10"/>
  <c r="I132" i="10"/>
  <c r="I133" i="10"/>
  <c r="I134" i="10"/>
  <c r="I135" i="10"/>
  <c r="I136" i="10"/>
  <c r="I137" i="10"/>
  <c r="I138" i="10"/>
  <c r="I9" i="8"/>
  <c r="I123" i="9"/>
  <c r="I125" i="9"/>
  <c r="I107" i="9"/>
  <c r="I108" i="9"/>
  <c r="I109" i="9"/>
  <c r="I110" i="9"/>
  <c r="I111" i="9"/>
  <c r="I112" i="9"/>
  <c r="I113" i="9"/>
  <c r="I114" i="9"/>
  <c r="I115" i="9"/>
  <c r="I116" i="9"/>
  <c r="I117" i="9"/>
  <c r="I118" i="9"/>
  <c r="I120" i="9"/>
  <c r="I121" i="9"/>
  <c r="I122" i="9"/>
  <c r="I103" i="9"/>
  <c r="I104" i="9"/>
  <c r="I105" i="9"/>
  <c r="I106" i="9"/>
  <c r="I91" i="9"/>
  <c r="I92" i="9"/>
  <c r="I93" i="9"/>
  <c r="I94" i="9"/>
  <c r="I95" i="9"/>
  <c r="I96" i="9"/>
  <c r="I97" i="9"/>
  <c r="I98" i="9"/>
  <c r="I99" i="9"/>
  <c r="I101" i="9"/>
  <c r="I102" i="9"/>
  <c r="I74" i="9"/>
  <c r="I75" i="9"/>
  <c r="I76" i="9"/>
  <c r="I77" i="9"/>
  <c r="I78" i="9"/>
  <c r="I79" i="9"/>
  <c r="I80" i="9"/>
  <c r="I81" i="9"/>
  <c r="I82" i="9"/>
  <c r="I83" i="9"/>
  <c r="I84" i="9"/>
  <c r="I85" i="9"/>
  <c r="I86" i="9"/>
  <c r="I87" i="9"/>
  <c r="I88" i="9"/>
  <c r="I89" i="9"/>
  <c r="I90" i="9"/>
  <c r="I59" i="9"/>
  <c r="I60" i="9"/>
  <c r="I61" i="9"/>
  <c r="I62" i="9"/>
  <c r="I63" i="9"/>
  <c r="I64" i="9"/>
  <c r="I65" i="9"/>
  <c r="I66" i="9"/>
  <c r="I67" i="9"/>
  <c r="I68" i="9"/>
  <c r="I69" i="9"/>
  <c r="I70" i="9"/>
  <c r="I71" i="9"/>
  <c r="I72" i="9"/>
  <c r="I73" i="9"/>
  <c r="I58" i="9"/>
  <c r="I56" i="9"/>
  <c r="I55" i="9"/>
  <c r="I54" i="9"/>
  <c r="I41" i="9"/>
  <c r="I42" i="9"/>
  <c r="I43" i="9"/>
  <c r="I44" i="9"/>
  <c r="I45" i="9"/>
  <c r="I46" i="9"/>
  <c r="I47" i="9"/>
  <c r="I48" i="9"/>
  <c r="I49" i="9"/>
  <c r="I50" i="9"/>
  <c r="I52" i="9"/>
  <c r="I53" i="9"/>
  <c r="I39" i="9"/>
  <c r="I38" i="9"/>
  <c r="I37" i="9"/>
  <c r="I36" i="9"/>
  <c r="I35" i="9"/>
  <c r="I34" i="9"/>
  <c r="I33" i="9"/>
  <c r="I32" i="9"/>
  <c r="I24" i="9"/>
  <c r="I25" i="9"/>
  <c r="I26" i="9"/>
  <c r="I27" i="9"/>
  <c r="I28" i="9"/>
  <c r="I29" i="9"/>
  <c r="I30" i="9"/>
  <c r="I31" i="9"/>
  <c r="I23" i="9"/>
  <c r="I19" i="9"/>
  <c r="I18" i="9"/>
  <c r="G13" i="8"/>
  <c r="G12" i="8"/>
  <c r="G15" i="8"/>
  <c r="G14" i="8"/>
  <c r="G16" i="8" s="1"/>
  <c r="G19" i="8"/>
  <c r="G20" i="8"/>
  <c r="G21" i="8"/>
  <c r="G30" i="8" s="1"/>
  <c r="G27" i="8"/>
  <c r="G22" i="8"/>
  <c r="G23" i="8"/>
  <c r="G24" i="8"/>
  <c r="G25" i="8"/>
  <c r="G26" i="8"/>
  <c r="G29" i="8"/>
  <c r="G32" i="8"/>
  <c r="I139" i="10" l="1"/>
  <c r="I8" i="10"/>
  <c r="H439" i="10"/>
  <c r="I39" i="10"/>
  <c r="I49" i="10"/>
  <c r="I439" i="10" l="1"/>
</calcChain>
</file>

<file path=xl/sharedStrings.xml><?xml version="1.0" encoding="utf-8"?>
<sst xmlns="http://schemas.openxmlformats.org/spreadsheetml/2006/main" count="1754" uniqueCount="480">
  <si>
    <t>费用内容</t>
    <phoneticPr fontId="3" type="noConversion"/>
  </si>
  <si>
    <t>金额</t>
    <phoneticPr fontId="3" type="noConversion"/>
  </si>
  <si>
    <t>经手人</t>
    <phoneticPr fontId="3" type="noConversion"/>
  </si>
  <si>
    <t>付款方式</t>
    <phoneticPr fontId="3" type="noConversion"/>
  </si>
  <si>
    <t>支票号</t>
    <phoneticPr fontId="3" type="noConversion"/>
  </si>
  <si>
    <t>备注</t>
    <phoneticPr fontId="3" type="noConversion"/>
  </si>
  <si>
    <t>单位：人民币元</t>
  </si>
  <si>
    <t>一、资金情况</t>
  </si>
  <si>
    <t>序号</t>
  </si>
  <si>
    <t>内容</t>
  </si>
  <si>
    <t>金额</t>
  </si>
  <si>
    <t>上月末银行余额</t>
  </si>
  <si>
    <t>二、可售有价实物情况</t>
  </si>
  <si>
    <t>物品</t>
  </si>
  <si>
    <t>数量</t>
  </si>
  <si>
    <t>单位</t>
  </si>
  <si>
    <t>单价</t>
  </si>
  <si>
    <t>2019普环5元</t>
  </si>
  <si>
    <t>粒</t>
  </si>
  <si>
    <t>个</t>
  </si>
  <si>
    <t>安捷GPS</t>
  </si>
  <si>
    <t>小计</t>
  </si>
  <si>
    <t>三、本年度售环情况</t>
  </si>
  <si>
    <t>1</t>
  </si>
  <si>
    <t>2</t>
  </si>
  <si>
    <t>3</t>
  </si>
  <si>
    <t>4</t>
  </si>
  <si>
    <t>秋季60元</t>
  </si>
  <si>
    <t>5</t>
  </si>
  <si>
    <t>秋季160元</t>
  </si>
  <si>
    <t>6</t>
  </si>
  <si>
    <t>冬季100元</t>
  </si>
  <si>
    <t>7</t>
  </si>
  <si>
    <t>冬季棚号环50元</t>
  </si>
  <si>
    <t>8</t>
  </si>
  <si>
    <t xml:space="preserve">四、会费收入情况 </t>
  </si>
  <si>
    <t>会费</t>
  </si>
  <si>
    <t>主管：</t>
  </si>
  <si>
    <t>会计：</t>
  </si>
  <si>
    <t>时间：</t>
  </si>
  <si>
    <t>年</t>
  </si>
  <si>
    <t>月</t>
  </si>
  <si>
    <t>日</t>
  </si>
  <si>
    <t>票号</t>
  </si>
  <si>
    <t>棚号</t>
  </si>
  <si>
    <t>姓名</t>
  </si>
  <si>
    <t>类型</t>
  </si>
  <si>
    <t>备注</t>
  </si>
  <si>
    <t>9</t>
  </si>
  <si>
    <t>10</t>
  </si>
  <si>
    <t>本月末企业银行日记余额</t>
  </si>
  <si>
    <t>开口电子环6元</t>
  </si>
  <si>
    <t>安捷电源</t>
  </si>
  <si>
    <r>
      <t>2</t>
    </r>
    <r>
      <rPr>
        <sz val="11"/>
        <color indexed="8"/>
        <rFont val="宋体"/>
        <charset val="134"/>
      </rPr>
      <t>020</t>
    </r>
    <r>
      <rPr>
        <sz val="11"/>
        <color indexed="8"/>
        <rFont val="宋体"/>
        <charset val="134"/>
      </rPr>
      <t>春季60元</t>
    </r>
  </si>
  <si>
    <r>
      <t>2</t>
    </r>
    <r>
      <rPr>
        <sz val="11"/>
        <color indexed="8"/>
        <rFont val="宋体"/>
        <charset val="134"/>
      </rPr>
      <t>020</t>
    </r>
    <r>
      <rPr>
        <sz val="11"/>
        <color indexed="8"/>
        <rFont val="宋体"/>
        <charset val="134"/>
      </rPr>
      <t>春季160元</t>
    </r>
  </si>
  <si>
    <r>
      <t>2</t>
    </r>
    <r>
      <rPr>
        <sz val="11"/>
        <color indexed="8"/>
        <rFont val="宋体"/>
        <charset val="134"/>
      </rPr>
      <t>020</t>
    </r>
    <r>
      <rPr>
        <sz val="11"/>
        <color indexed="8"/>
        <rFont val="宋体"/>
        <charset val="134"/>
      </rPr>
      <t>春季300元</t>
    </r>
  </si>
  <si>
    <r>
      <t>冬季百日龄2</t>
    </r>
    <r>
      <rPr>
        <sz val="11"/>
        <color indexed="8"/>
        <rFont val="宋体"/>
        <charset val="134"/>
      </rPr>
      <t>00元</t>
    </r>
  </si>
  <si>
    <t>2019普环</t>
  </si>
  <si>
    <r>
      <rPr>
        <sz val="11"/>
        <color indexed="8"/>
        <rFont val="宋体"/>
        <charset val="134"/>
      </rPr>
      <t>预定</t>
    </r>
    <r>
      <rPr>
        <sz val="11"/>
        <color indexed="8"/>
        <rFont val="宋体"/>
        <charset val="134"/>
      </rPr>
      <t>20</t>
    </r>
    <r>
      <rPr>
        <sz val="11"/>
        <color indexed="8"/>
        <rFont val="宋体"/>
        <charset val="134"/>
      </rPr>
      <t>20</t>
    </r>
    <r>
      <rPr>
        <sz val="11"/>
        <color indexed="8"/>
        <rFont val="宋体"/>
        <charset val="134"/>
      </rPr>
      <t>普环</t>
    </r>
  </si>
  <si>
    <t>用2019普环差价支付540公里普赛奖金</t>
  </si>
  <si>
    <r>
      <t>五、2</t>
    </r>
    <r>
      <rPr>
        <sz val="11"/>
        <color indexed="8"/>
        <rFont val="宋体"/>
        <charset val="134"/>
      </rPr>
      <t>019年</t>
    </r>
    <r>
      <rPr>
        <sz val="11"/>
        <color indexed="8"/>
        <rFont val="宋体"/>
        <charset val="134"/>
      </rPr>
      <t>6</t>
    </r>
    <r>
      <rPr>
        <sz val="11"/>
        <color indexed="8"/>
        <rFont val="宋体"/>
        <charset val="134"/>
      </rPr>
      <t>月</t>
    </r>
    <r>
      <rPr>
        <sz val="11"/>
        <color indexed="8"/>
        <rFont val="宋体"/>
        <charset val="134"/>
      </rPr>
      <t>30</t>
    </r>
    <r>
      <rPr>
        <sz val="11"/>
        <color indexed="8"/>
        <rFont val="宋体"/>
        <charset val="134"/>
      </rPr>
      <t xml:space="preserve">日止鸽会收支结余情况 </t>
    </r>
  </si>
  <si>
    <r>
      <t>本月银行余额+</t>
    </r>
    <r>
      <rPr>
        <sz val="11"/>
        <color indexed="8"/>
        <rFont val="宋体"/>
        <charset val="134"/>
      </rPr>
      <t>可售实物价值-本年度售环收入-会费收入=结余</t>
    </r>
  </si>
  <si>
    <t>说明：会费收入加2019年的普环差价收入作为春秋冬普环大赛奖金准备金</t>
  </si>
  <si>
    <t>袁泽尧</t>
  </si>
  <si>
    <t>陈永思</t>
  </si>
  <si>
    <t>现支</t>
    <phoneticPr fontId="3" type="noConversion"/>
  </si>
  <si>
    <t>本月费用金额</t>
    <phoneticPr fontId="3" type="noConversion"/>
  </si>
  <si>
    <t>本月进账金额</t>
    <phoneticPr fontId="3" type="noConversion"/>
  </si>
  <si>
    <t>11</t>
  </si>
  <si>
    <t>用2019普环差价预提540公里普赛奖金</t>
    <phoneticPr fontId="3" type="noConversion"/>
  </si>
  <si>
    <t>合计</t>
    <phoneticPr fontId="3" type="noConversion"/>
  </si>
  <si>
    <t>交款内容</t>
  </si>
  <si>
    <t>编号</t>
    <phoneticPr fontId="3" type="noConversion"/>
  </si>
  <si>
    <t>收款人</t>
    <phoneticPr fontId="3" type="noConversion"/>
  </si>
  <si>
    <t>0004021</t>
    <phoneticPr fontId="3" type="noConversion"/>
  </si>
  <si>
    <t>043</t>
    <phoneticPr fontId="3" type="noConversion"/>
  </si>
  <si>
    <t>张志</t>
    <phoneticPr fontId="3" type="noConversion"/>
  </si>
  <si>
    <t>会费</t>
    <phoneticPr fontId="3" type="noConversion"/>
  </si>
  <si>
    <t>043</t>
    <phoneticPr fontId="3" type="noConversion"/>
  </si>
  <si>
    <t>测距</t>
    <phoneticPr fontId="3" type="noConversion"/>
  </si>
  <si>
    <t>袁泽尧</t>
    <phoneticPr fontId="3" type="noConversion"/>
  </si>
  <si>
    <t>043</t>
    <phoneticPr fontId="3" type="noConversion"/>
  </si>
  <si>
    <t>实地考察</t>
    <phoneticPr fontId="3" type="noConversion"/>
  </si>
  <si>
    <t>工本费</t>
    <phoneticPr fontId="3" type="noConversion"/>
  </si>
  <si>
    <t>0004022</t>
    <phoneticPr fontId="3" type="noConversion"/>
  </si>
  <si>
    <t>2020春大赛环</t>
    <phoneticPr fontId="3" type="noConversion"/>
  </si>
  <si>
    <t>粒</t>
    <phoneticPr fontId="3" type="noConversion"/>
  </si>
  <si>
    <t>0020321-0020330</t>
    <phoneticPr fontId="3" type="noConversion"/>
  </si>
  <si>
    <t>0004023</t>
    <phoneticPr fontId="3" type="noConversion"/>
  </si>
  <si>
    <t>017</t>
    <phoneticPr fontId="3" type="noConversion"/>
  </si>
  <si>
    <t>聂俊</t>
    <phoneticPr fontId="3" type="noConversion"/>
  </si>
  <si>
    <t>017</t>
    <phoneticPr fontId="3" type="noConversion"/>
  </si>
  <si>
    <t>017</t>
    <phoneticPr fontId="3" type="noConversion"/>
  </si>
  <si>
    <t>0004024</t>
    <phoneticPr fontId="3" type="noConversion"/>
  </si>
  <si>
    <t>017</t>
    <phoneticPr fontId="3" type="noConversion"/>
  </si>
  <si>
    <t>电子报到系统</t>
    <phoneticPr fontId="3" type="noConversion"/>
  </si>
  <si>
    <t>套</t>
    <phoneticPr fontId="3" type="noConversion"/>
  </si>
  <si>
    <t>2020春大赛环</t>
    <phoneticPr fontId="3" type="noConversion"/>
  </si>
  <si>
    <t>0013782-0013786</t>
    <phoneticPr fontId="3" type="noConversion"/>
  </si>
  <si>
    <t>电子环</t>
    <phoneticPr fontId="3" type="noConversion"/>
  </si>
  <si>
    <t>0004025</t>
    <phoneticPr fontId="3" type="noConversion"/>
  </si>
  <si>
    <t>069</t>
    <phoneticPr fontId="3" type="noConversion"/>
  </si>
  <si>
    <t>黄健</t>
    <phoneticPr fontId="3" type="noConversion"/>
  </si>
  <si>
    <t>开口电子环</t>
    <phoneticPr fontId="3" type="noConversion"/>
  </si>
  <si>
    <t>金额</t>
    <phoneticPr fontId="3" type="noConversion"/>
  </si>
  <si>
    <t xml:space="preserve"> </t>
    <phoneticPr fontId="3" type="noConversion"/>
  </si>
  <si>
    <t>0004026</t>
    <phoneticPr fontId="3" type="noConversion"/>
  </si>
  <si>
    <t>069</t>
    <phoneticPr fontId="3" type="noConversion"/>
  </si>
  <si>
    <t>069</t>
    <phoneticPr fontId="3" type="noConversion"/>
  </si>
  <si>
    <t>0004027</t>
    <phoneticPr fontId="3" type="noConversion"/>
  </si>
  <si>
    <t>29</t>
    <phoneticPr fontId="3" type="noConversion"/>
  </si>
  <si>
    <t>邹金万</t>
    <phoneticPr fontId="3" type="noConversion"/>
  </si>
  <si>
    <t>0012787-0013791</t>
    <phoneticPr fontId="3" type="noConversion"/>
  </si>
  <si>
    <t>0004028</t>
    <phoneticPr fontId="3" type="noConversion"/>
  </si>
  <si>
    <t>104</t>
    <phoneticPr fontId="3" type="noConversion"/>
  </si>
  <si>
    <t>常柏林</t>
    <phoneticPr fontId="3" type="noConversion"/>
  </si>
  <si>
    <t>0004029</t>
    <phoneticPr fontId="3" type="noConversion"/>
  </si>
  <si>
    <t>0004030</t>
    <phoneticPr fontId="3" type="noConversion"/>
  </si>
  <si>
    <t>2019秋季荣家湾100仅是集鸽款</t>
    <phoneticPr fontId="3" type="noConversion"/>
  </si>
  <si>
    <t>2019年秋季湘阴站50公里集鸽款</t>
    <phoneticPr fontId="3" type="noConversion"/>
  </si>
  <si>
    <t>0004031</t>
    <phoneticPr fontId="3" type="noConversion"/>
  </si>
  <si>
    <t>2019冬季湘阴站50公里集鸽款</t>
    <phoneticPr fontId="3" type="noConversion"/>
  </si>
  <si>
    <t>0004032</t>
    <phoneticPr fontId="3" type="noConversion"/>
  </si>
  <si>
    <t>75</t>
    <phoneticPr fontId="3" type="noConversion"/>
  </si>
  <si>
    <t>陈宝华</t>
    <phoneticPr fontId="3" type="noConversion"/>
  </si>
  <si>
    <t>0004033</t>
    <phoneticPr fontId="3" type="noConversion"/>
  </si>
  <si>
    <t>471</t>
    <phoneticPr fontId="3" type="noConversion"/>
  </si>
  <si>
    <t>王建波</t>
    <phoneticPr fontId="3" type="noConversion"/>
  </si>
  <si>
    <t>0004034</t>
    <phoneticPr fontId="3" type="noConversion"/>
  </si>
  <si>
    <t>418</t>
    <phoneticPr fontId="3" type="noConversion"/>
  </si>
  <si>
    <t>高慧</t>
    <phoneticPr fontId="3" type="noConversion"/>
  </si>
  <si>
    <t>0004035</t>
    <phoneticPr fontId="3" type="noConversion"/>
  </si>
  <si>
    <t>900</t>
    <phoneticPr fontId="3" type="noConversion"/>
  </si>
  <si>
    <t>刘学范</t>
    <phoneticPr fontId="3" type="noConversion"/>
  </si>
  <si>
    <t>0004036</t>
    <phoneticPr fontId="3" type="noConversion"/>
  </si>
  <si>
    <t>305</t>
    <phoneticPr fontId="3" type="noConversion"/>
  </si>
  <si>
    <t>易建国</t>
    <phoneticPr fontId="3" type="noConversion"/>
  </si>
  <si>
    <t>0004037</t>
    <phoneticPr fontId="3" type="noConversion"/>
  </si>
  <si>
    <t>828</t>
    <phoneticPr fontId="3" type="noConversion"/>
  </si>
  <si>
    <t>邹建明</t>
    <phoneticPr fontId="3" type="noConversion"/>
  </si>
  <si>
    <t>0004038</t>
    <phoneticPr fontId="3" type="noConversion"/>
  </si>
  <si>
    <t>882</t>
    <phoneticPr fontId="3" type="noConversion"/>
  </si>
  <si>
    <t>唐晓巍</t>
    <phoneticPr fontId="3" type="noConversion"/>
  </si>
  <si>
    <t>微信收款</t>
    <phoneticPr fontId="3" type="noConversion"/>
  </si>
  <si>
    <t>0004039</t>
    <phoneticPr fontId="3" type="noConversion"/>
  </si>
  <si>
    <t>894</t>
    <phoneticPr fontId="3" type="noConversion"/>
  </si>
  <si>
    <t>贺双武</t>
    <phoneticPr fontId="3" type="noConversion"/>
  </si>
  <si>
    <t>0004040</t>
    <phoneticPr fontId="3" type="noConversion"/>
  </si>
  <si>
    <t>398</t>
    <phoneticPr fontId="3" type="noConversion"/>
  </si>
  <si>
    <t>姜明</t>
    <phoneticPr fontId="3" type="noConversion"/>
  </si>
  <si>
    <t>信鸽协会2019.9.01-9.31收入明细表</t>
    <phoneticPr fontId="3" type="noConversion"/>
  </si>
  <si>
    <t>信鸽协会2019.9.1-9.31费用明细表</t>
    <phoneticPr fontId="3" type="noConversion"/>
  </si>
  <si>
    <t>袁泽尧</t>
    <phoneticPr fontId="3" type="noConversion"/>
  </si>
  <si>
    <t>小脚环、IV+（四通道）、零食</t>
    <phoneticPr fontId="3" type="noConversion"/>
  </si>
  <si>
    <t>05315368</t>
    <phoneticPr fontId="3" type="noConversion"/>
  </si>
  <si>
    <t>消毒液、洗笼、喷壶</t>
    <phoneticPr fontId="3" type="noConversion"/>
  </si>
  <si>
    <t>许宁</t>
    <phoneticPr fontId="3" type="noConversion"/>
  </si>
  <si>
    <t>05315369</t>
    <phoneticPr fontId="3" type="noConversion"/>
  </si>
  <si>
    <t>19年冬季湘阴站运费</t>
    <phoneticPr fontId="3" type="noConversion"/>
  </si>
  <si>
    <t>伍伏</t>
    <phoneticPr fontId="3" type="noConversion"/>
  </si>
  <si>
    <t>05315369</t>
    <phoneticPr fontId="3" type="noConversion"/>
  </si>
  <si>
    <t>19年冬季湘阴站司放费</t>
    <phoneticPr fontId="3" type="noConversion"/>
  </si>
  <si>
    <t>张宏</t>
    <phoneticPr fontId="3" type="noConversion"/>
  </si>
  <si>
    <t>19年冬季湘阴站集鸽劳务</t>
    <phoneticPr fontId="3" type="noConversion"/>
  </si>
  <si>
    <t>伍伏、张宏</t>
    <phoneticPr fontId="3" type="noConversion"/>
  </si>
  <si>
    <t>19年秋季荣家湾运费</t>
    <phoneticPr fontId="3" type="noConversion"/>
  </si>
  <si>
    <t>19年秋季荣家湾司放费</t>
    <phoneticPr fontId="3" type="noConversion"/>
  </si>
  <si>
    <t>19年秋季荣家湾站集鸽劳务</t>
    <phoneticPr fontId="3" type="noConversion"/>
  </si>
  <si>
    <t>19年秋季湘阴站运费</t>
    <phoneticPr fontId="3" type="noConversion"/>
  </si>
  <si>
    <t>19年秋季湘阴站司放费</t>
    <phoneticPr fontId="3" type="noConversion"/>
  </si>
  <si>
    <t>19年秋季湘阴站劳务费</t>
    <phoneticPr fontId="3" type="noConversion"/>
  </si>
  <si>
    <t>电子脚环5号色200、电子脚环15号色300</t>
    <phoneticPr fontId="3" type="noConversion"/>
  </si>
  <si>
    <t>胡鹏</t>
    <phoneticPr fontId="3" type="noConversion"/>
  </si>
  <si>
    <t>05315370</t>
    <phoneticPr fontId="3" type="noConversion"/>
  </si>
  <si>
    <t>会计3季度劳务费</t>
    <phoneticPr fontId="3" type="noConversion"/>
  </si>
  <si>
    <t>陈永思</t>
    <phoneticPr fontId="3" type="noConversion"/>
  </si>
  <si>
    <t>05315371</t>
    <phoneticPr fontId="3" type="noConversion"/>
  </si>
  <si>
    <t>转运旧鸽笼2次、叉车1次</t>
    <phoneticPr fontId="3" type="noConversion"/>
  </si>
  <si>
    <t>伍伏</t>
    <phoneticPr fontId="3" type="noConversion"/>
  </si>
  <si>
    <t>05315371</t>
    <phoneticPr fontId="3" type="noConversion"/>
  </si>
  <si>
    <t>冬季荣家湾运费</t>
    <phoneticPr fontId="3" type="noConversion"/>
  </si>
  <si>
    <t>冬季荣家湾集鸽人员费用</t>
    <phoneticPr fontId="3" type="noConversion"/>
  </si>
  <si>
    <t>冬季荣家湾司放员费用</t>
    <phoneticPr fontId="3" type="noConversion"/>
  </si>
  <si>
    <t>冬季临湘站运费</t>
    <phoneticPr fontId="3" type="noConversion"/>
  </si>
  <si>
    <t>05315371</t>
    <phoneticPr fontId="3" type="noConversion"/>
  </si>
  <si>
    <t>冬季临湘站司放员费用</t>
    <phoneticPr fontId="3" type="noConversion"/>
  </si>
  <si>
    <t>张宏</t>
    <phoneticPr fontId="3" type="noConversion"/>
  </si>
  <si>
    <t>冬季临湘站集鸽费用</t>
    <phoneticPr fontId="3" type="noConversion"/>
  </si>
  <si>
    <t>秋季临湘站运费</t>
    <phoneticPr fontId="3" type="noConversion"/>
  </si>
  <si>
    <t>秋季临湘站司放员费用</t>
    <phoneticPr fontId="3" type="noConversion"/>
  </si>
  <si>
    <t>05315371</t>
    <phoneticPr fontId="3" type="noConversion"/>
  </si>
  <si>
    <t>秋季临湘站集鸽费用</t>
    <phoneticPr fontId="3" type="noConversion"/>
  </si>
  <si>
    <t>伍伏、张宏</t>
    <phoneticPr fontId="3" type="noConversion"/>
  </si>
  <si>
    <t>洗笼费用</t>
    <phoneticPr fontId="3" type="noConversion"/>
  </si>
  <si>
    <t>0004257</t>
    <phoneticPr fontId="3" type="noConversion"/>
  </si>
  <si>
    <t>227</t>
    <phoneticPr fontId="3" type="noConversion"/>
  </si>
  <si>
    <t>杨晓威</t>
    <phoneticPr fontId="3" type="noConversion"/>
  </si>
  <si>
    <t>19年普环</t>
    <phoneticPr fontId="3" type="noConversion"/>
  </si>
  <si>
    <t>粒</t>
    <phoneticPr fontId="3" type="noConversion"/>
  </si>
  <si>
    <t>0012651-0012680</t>
    <phoneticPr fontId="3" type="noConversion"/>
  </si>
  <si>
    <t>0004258</t>
    <phoneticPr fontId="3" type="noConversion"/>
  </si>
  <si>
    <t>386</t>
    <phoneticPr fontId="3" type="noConversion"/>
  </si>
  <si>
    <t>吕亚锋</t>
    <phoneticPr fontId="3" type="noConversion"/>
  </si>
  <si>
    <t>20年春特比环</t>
    <phoneticPr fontId="3" type="noConversion"/>
  </si>
  <si>
    <t>0014486-0014488</t>
    <phoneticPr fontId="3" type="noConversion"/>
  </si>
  <si>
    <t>马俊</t>
    <phoneticPr fontId="3" type="noConversion"/>
  </si>
  <si>
    <t>0020453-0020453</t>
    <phoneticPr fontId="3" type="noConversion"/>
  </si>
  <si>
    <t>0004259</t>
    <phoneticPr fontId="3" type="noConversion"/>
  </si>
  <si>
    <t>759</t>
    <phoneticPr fontId="3" type="noConversion"/>
  </si>
  <si>
    <t>刘杰</t>
    <phoneticPr fontId="3" type="noConversion"/>
  </si>
  <si>
    <t>0014489-0014493</t>
    <phoneticPr fontId="3" type="noConversion"/>
  </si>
  <si>
    <t>0004260</t>
    <phoneticPr fontId="3" type="noConversion"/>
  </si>
  <si>
    <t>49</t>
    <phoneticPr fontId="3" type="noConversion"/>
  </si>
  <si>
    <t>饶建</t>
    <phoneticPr fontId="3" type="noConversion"/>
  </si>
  <si>
    <t>0014494-0014500</t>
    <phoneticPr fontId="3" type="noConversion"/>
  </si>
  <si>
    <t>0020455-0020458</t>
    <phoneticPr fontId="3" type="noConversion"/>
  </si>
  <si>
    <t>0004261</t>
    <phoneticPr fontId="3" type="noConversion"/>
  </si>
  <si>
    <t>开口电子环</t>
    <phoneticPr fontId="3" type="noConversion"/>
  </si>
  <si>
    <t>0004262</t>
    <phoneticPr fontId="3" type="noConversion"/>
  </si>
  <si>
    <t>998</t>
    <phoneticPr fontId="3" type="noConversion"/>
  </si>
  <si>
    <t>曹海文</t>
    <phoneticPr fontId="3" type="noConversion"/>
  </si>
  <si>
    <t>套</t>
    <phoneticPr fontId="3" type="noConversion"/>
  </si>
  <si>
    <t>安捷-IV型鸽钟（含扫描板）三网通</t>
    <phoneticPr fontId="3" type="noConversion"/>
  </si>
  <si>
    <t>0004263</t>
    <phoneticPr fontId="3" type="noConversion"/>
  </si>
  <si>
    <t>699</t>
    <phoneticPr fontId="3" type="noConversion"/>
  </si>
  <si>
    <t>杨启惠</t>
    <phoneticPr fontId="3" type="noConversion"/>
  </si>
  <si>
    <t>0004264</t>
    <phoneticPr fontId="3" type="noConversion"/>
  </si>
  <si>
    <t>410</t>
    <phoneticPr fontId="3" type="noConversion"/>
  </si>
  <si>
    <t>肖勇</t>
    <phoneticPr fontId="3" type="noConversion"/>
  </si>
  <si>
    <t>0011580、0012610</t>
    <phoneticPr fontId="3" type="noConversion"/>
  </si>
  <si>
    <t>0004265</t>
    <phoneticPr fontId="3" type="noConversion"/>
  </si>
  <si>
    <t>83</t>
    <phoneticPr fontId="3" type="noConversion"/>
  </si>
  <si>
    <t>邹月明</t>
    <phoneticPr fontId="3" type="noConversion"/>
  </si>
  <si>
    <t>0013501-0013505</t>
    <phoneticPr fontId="3" type="noConversion"/>
  </si>
  <si>
    <t>0004266</t>
    <phoneticPr fontId="3" type="noConversion"/>
  </si>
  <si>
    <t>808</t>
    <phoneticPr fontId="3" type="noConversion"/>
  </si>
  <si>
    <t>彭建辉</t>
    <phoneticPr fontId="3" type="noConversion"/>
  </si>
  <si>
    <t>0004267</t>
    <phoneticPr fontId="3" type="noConversion"/>
  </si>
  <si>
    <t>350</t>
    <phoneticPr fontId="3" type="noConversion"/>
  </si>
  <si>
    <t>骆子龙</t>
    <phoneticPr fontId="3" type="noConversion"/>
  </si>
  <si>
    <t>0013511-0013520</t>
    <phoneticPr fontId="3" type="noConversion"/>
  </si>
  <si>
    <t>0020459-0020462</t>
    <phoneticPr fontId="3" type="noConversion"/>
  </si>
  <si>
    <t>0014653-0014656</t>
    <phoneticPr fontId="3" type="noConversion"/>
  </si>
  <si>
    <t>0004268</t>
    <phoneticPr fontId="3" type="noConversion"/>
  </si>
  <si>
    <t>53</t>
    <phoneticPr fontId="3" type="noConversion"/>
  </si>
  <si>
    <t>朱一鸣</t>
    <phoneticPr fontId="3" type="noConversion"/>
  </si>
  <si>
    <t>0004269</t>
    <phoneticPr fontId="3" type="noConversion"/>
  </si>
  <si>
    <t>243</t>
    <phoneticPr fontId="3" type="noConversion"/>
  </si>
  <si>
    <t>莫奎</t>
    <phoneticPr fontId="3" type="noConversion"/>
  </si>
  <si>
    <t>0004270</t>
    <phoneticPr fontId="3" type="noConversion"/>
  </si>
  <si>
    <t>615</t>
    <phoneticPr fontId="3" type="noConversion"/>
  </si>
  <si>
    <t>黄端云</t>
    <phoneticPr fontId="3" type="noConversion"/>
  </si>
  <si>
    <t>2019会费</t>
    <phoneticPr fontId="3" type="noConversion"/>
  </si>
  <si>
    <t>个</t>
    <phoneticPr fontId="3" type="noConversion"/>
  </si>
  <si>
    <t>0004271</t>
    <phoneticPr fontId="3" type="noConversion"/>
  </si>
  <si>
    <t>390</t>
    <phoneticPr fontId="3" type="noConversion"/>
  </si>
  <si>
    <t>揭雪明</t>
    <phoneticPr fontId="3" type="noConversion"/>
  </si>
  <si>
    <t>0004272</t>
    <phoneticPr fontId="3" type="noConversion"/>
  </si>
  <si>
    <t>515</t>
    <phoneticPr fontId="3" type="noConversion"/>
  </si>
  <si>
    <t>赵静</t>
    <phoneticPr fontId="3" type="noConversion"/>
  </si>
  <si>
    <t>0004273</t>
    <phoneticPr fontId="3" type="noConversion"/>
  </si>
  <si>
    <t>785</t>
    <phoneticPr fontId="3" type="noConversion"/>
  </si>
  <si>
    <t>张振兴</t>
    <phoneticPr fontId="3" type="noConversion"/>
  </si>
  <si>
    <t>0004274</t>
    <phoneticPr fontId="3" type="noConversion"/>
  </si>
  <si>
    <t>517</t>
    <phoneticPr fontId="3" type="noConversion"/>
  </si>
  <si>
    <t>黄正</t>
    <phoneticPr fontId="3" type="noConversion"/>
  </si>
  <si>
    <t>0013506-0013510</t>
    <phoneticPr fontId="3" type="noConversion"/>
  </si>
  <si>
    <t>0004275</t>
    <phoneticPr fontId="3" type="noConversion"/>
  </si>
  <si>
    <t>665</t>
    <phoneticPr fontId="3" type="noConversion"/>
  </si>
  <si>
    <t>周兆陵</t>
    <phoneticPr fontId="3" type="noConversion"/>
  </si>
  <si>
    <t>0013521-0013525</t>
    <phoneticPr fontId="3" type="noConversion"/>
  </si>
  <si>
    <t>0004276</t>
    <phoneticPr fontId="3" type="noConversion"/>
  </si>
  <si>
    <t>0004277</t>
    <phoneticPr fontId="3" type="noConversion"/>
  </si>
  <si>
    <t>426</t>
    <phoneticPr fontId="3" type="noConversion"/>
  </si>
  <si>
    <t>肖建希</t>
    <phoneticPr fontId="3" type="noConversion"/>
  </si>
  <si>
    <t>0004278</t>
    <phoneticPr fontId="3" type="noConversion"/>
  </si>
  <si>
    <t>387</t>
    <phoneticPr fontId="3" type="noConversion"/>
  </si>
  <si>
    <t>杨建明</t>
    <phoneticPr fontId="3" type="noConversion"/>
  </si>
  <si>
    <t>0004279</t>
    <phoneticPr fontId="3" type="noConversion"/>
  </si>
  <si>
    <t>0013526</t>
    <phoneticPr fontId="3" type="noConversion"/>
  </si>
  <si>
    <t>0004280</t>
    <phoneticPr fontId="3" type="noConversion"/>
  </si>
  <si>
    <t>497</t>
    <phoneticPr fontId="3" type="noConversion"/>
  </si>
  <si>
    <t>李晓春</t>
    <phoneticPr fontId="3" type="noConversion"/>
  </si>
  <si>
    <t>0013527-0013531</t>
    <phoneticPr fontId="3" type="noConversion"/>
  </si>
  <si>
    <t>18年过期环</t>
    <phoneticPr fontId="3" type="noConversion"/>
  </si>
  <si>
    <t>2018-18-0016718-0016737</t>
    <phoneticPr fontId="3" type="noConversion"/>
  </si>
  <si>
    <t>0004281</t>
    <phoneticPr fontId="3" type="noConversion"/>
  </si>
  <si>
    <t>351</t>
    <phoneticPr fontId="3" type="noConversion"/>
  </si>
  <si>
    <t>王海军</t>
    <phoneticPr fontId="3" type="noConversion"/>
  </si>
  <si>
    <t>0004282</t>
    <phoneticPr fontId="3" type="noConversion"/>
  </si>
  <si>
    <t>0012681-0012700</t>
    <phoneticPr fontId="3" type="noConversion"/>
  </si>
  <si>
    <t>0004283</t>
    <phoneticPr fontId="3" type="noConversion"/>
  </si>
  <si>
    <t>761</t>
    <phoneticPr fontId="3" type="noConversion"/>
  </si>
  <si>
    <t>邓敬安</t>
    <phoneticPr fontId="3" type="noConversion"/>
  </si>
  <si>
    <t>0004284</t>
    <phoneticPr fontId="3" type="noConversion"/>
  </si>
  <si>
    <t>493</t>
    <phoneticPr fontId="3" type="noConversion"/>
  </si>
  <si>
    <t>徐建武</t>
    <phoneticPr fontId="3" type="noConversion"/>
  </si>
  <si>
    <t>0004285</t>
    <phoneticPr fontId="3" type="noConversion"/>
  </si>
  <si>
    <t>28</t>
    <phoneticPr fontId="3" type="noConversion"/>
  </si>
  <si>
    <t>陈文辉</t>
    <phoneticPr fontId="3" type="noConversion"/>
  </si>
  <si>
    <t>0004286</t>
    <phoneticPr fontId="3" type="noConversion"/>
  </si>
  <si>
    <t>281</t>
    <phoneticPr fontId="3" type="noConversion"/>
  </si>
  <si>
    <t xml:space="preserve">范寿之 </t>
    <phoneticPr fontId="3" type="noConversion"/>
  </si>
  <si>
    <t>0020463-0020464</t>
    <phoneticPr fontId="3" type="noConversion"/>
  </si>
  <si>
    <t>0013532-0013533</t>
    <phoneticPr fontId="3" type="noConversion"/>
  </si>
  <si>
    <t>0004287</t>
    <phoneticPr fontId="3" type="noConversion"/>
  </si>
  <si>
    <t>016</t>
    <phoneticPr fontId="3" type="noConversion"/>
  </si>
  <si>
    <t>张宏</t>
    <phoneticPr fontId="3" type="noConversion"/>
  </si>
  <si>
    <t>0004288</t>
    <phoneticPr fontId="3" type="noConversion"/>
  </si>
  <si>
    <t>吴湘</t>
    <phoneticPr fontId="3" type="noConversion"/>
  </si>
  <si>
    <t>0004289</t>
    <phoneticPr fontId="3" type="noConversion"/>
  </si>
  <si>
    <t>753</t>
    <phoneticPr fontId="3" type="noConversion"/>
  </si>
  <si>
    <t>张军</t>
    <phoneticPr fontId="3" type="noConversion"/>
  </si>
  <si>
    <t>0004290</t>
    <phoneticPr fontId="3" type="noConversion"/>
  </si>
  <si>
    <t>0004291</t>
    <phoneticPr fontId="3" type="noConversion"/>
  </si>
  <si>
    <t>0004292</t>
    <phoneticPr fontId="3" type="noConversion"/>
  </si>
  <si>
    <t>813</t>
    <phoneticPr fontId="3" type="noConversion"/>
  </si>
  <si>
    <t>范国强</t>
    <phoneticPr fontId="3" type="noConversion"/>
  </si>
  <si>
    <t>0004293</t>
    <phoneticPr fontId="3" type="noConversion"/>
  </si>
  <si>
    <t>271</t>
    <phoneticPr fontId="3" type="noConversion"/>
  </si>
  <si>
    <t>聂朝辉</t>
    <phoneticPr fontId="3" type="noConversion"/>
  </si>
  <si>
    <t>0004294</t>
    <phoneticPr fontId="3" type="noConversion"/>
  </si>
  <si>
    <t>79</t>
    <phoneticPr fontId="3" type="noConversion"/>
  </si>
  <si>
    <t>杨正波</t>
    <phoneticPr fontId="3" type="noConversion"/>
  </si>
  <si>
    <t>0004295</t>
    <phoneticPr fontId="3" type="noConversion"/>
  </si>
  <si>
    <t>754</t>
    <phoneticPr fontId="3" type="noConversion"/>
  </si>
  <si>
    <t>王泽明</t>
    <phoneticPr fontId="3" type="noConversion"/>
  </si>
  <si>
    <t>0004296</t>
    <phoneticPr fontId="3" type="noConversion"/>
  </si>
  <si>
    <t>0004297</t>
    <phoneticPr fontId="3" type="noConversion"/>
  </si>
  <si>
    <t>0013536-0013540</t>
    <phoneticPr fontId="3" type="noConversion"/>
  </si>
  <si>
    <t>0004298</t>
    <phoneticPr fontId="3" type="noConversion"/>
  </si>
  <si>
    <t>48</t>
    <phoneticPr fontId="3" type="noConversion"/>
  </si>
  <si>
    <t>刘国洪</t>
    <phoneticPr fontId="3" type="noConversion"/>
  </si>
  <si>
    <t>0013541-0013542</t>
    <phoneticPr fontId="3" type="noConversion"/>
  </si>
  <si>
    <t>0004299</t>
    <phoneticPr fontId="3" type="noConversion"/>
  </si>
  <si>
    <t>201</t>
    <phoneticPr fontId="3" type="noConversion"/>
  </si>
  <si>
    <t>许宁</t>
    <phoneticPr fontId="3" type="noConversion"/>
  </si>
  <si>
    <t>0004300</t>
    <phoneticPr fontId="3" type="noConversion"/>
  </si>
  <si>
    <t>0004301</t>
    <phoneticPr fontId="3" type="noConversion"/>
  </si>
  <si>
    <t>618</t>
    <phoneticPr fontId="3" type="noConversion"/>
  </si>
  <si>
    <t>0013545-0013546</t>
    <phoneticPr fontId="3" type="noConversion"/>
  </si>
  <si>
    <t>0004302</t>
    <phoneticPr fontId="3" type="noConversion"/>
  </si>
  <si>
    <t>922</t>
    <phoneticPr fontId="3" type="noConversion"/>
  </si>
  <si>
    <t>危德祥</t>
    <phoneticPr fontId="3" type="noConversion"/>
  </si>
  <si>
    <t>0004303</t>
    <phoneticPr fontId="3" type="noConversion"/>
  </si>
  <si>
    <t>241</t>
    <phoneticPr fontId="3" type="noConversion"/>
  </si>
  <si>
    <t>李曙光</t>
    <phoneticPr fontId="3" type="noConversion"/>
  </si>
  <si>
    <t>0004304</t>
    <phoneticPr fontId="3" type="noConversion"/>
  </si>
  <si>
    <t>841</t>
    <phoneticPr fontId="3" type="noConversion"/>
  </si>
  <si>
    <t>邬晓波</t>
    <phoneticPr fontId="3" type="noConversion"/>
  </si>
  <si>
    <t>0013543-0013544、0013547-0013550</t>
    <phoneticPr fontId="3" type="noConversion"/>
  </si>
  <si>
    <t>0020465-0020468</t>
    <phoneticPr fontId="3" type="noConversion"/>
  </si>
  <si>
    <t>0004305</t>
    <phoneticPr fontId="3" type="noConversion"/>
  </si>
  <si>
    <t>31</t>
    <phoneticPr fontId="3" type="noConversion"/>
  </si>
  <si>
    <t>王孟奇</t>
    <phoneticPr fontId="3" type="noConversion"/>
  </si>
  <si>
    <t>0004306</t>
    <phoneticPr fontId="3" type="noConversion"/>
  </si>
  <si>
    <t>640</t>
    <phoneticPr fontId="3" type="noConversion"/>
  </si>
  <si>
    <t>段江南</t>
    <phoneticPr fontId="3" type="noConversion"/>
  </si>
  <si>
    <t>0004307</t>
    <phoneticPr fontId="3" type="noConversion"/>
  </si>
  <si>
    <t>951</t>
    <phoneticPr fontId="3" type="noConversion"/>
  </si>
  <si>
    <t>朱瑞祥</t>
    <phoneticPr fontId="3" type="noConversion"/>
  </si>
  <si>
    <t>0004308</t>
    <phoneticPr fontId="3" type="noConversion"/>
  </si>
  <si>
    <t>0004309</t>
    <phoneticPr fontId="3" type="noConversion"/>
  </si>
  <si>
    <t>0004310</t>
    <phoneticPr fontId="3" type="noConversion"/>
  </si>
  <si>
    <t>839</t>
    <phoneticPr fontId="3" type="noConversion"/>
  </si>
  <si>
    <t>肖新良</t>
    <phoneticPr fontId="3" type="noConversion"/>
  </si>
  <si>
    <t>0004311</t>
    <phoneticPr fontId="3" type="noConversion"/>
  </si>
  <si>
    <t>97</t>
    <phoneticPr fontId="3" type="noConversion"/>
  </si>
  <si>
    <t>罗庆祥</t>
    <phoneticPr fontId="3" type="noConversion"/>
  </si>
  <si>
    <t>0004312</t>
    <phoneticPr fontId="3" type="noConversion"/>
  </si>
  <si>
    <t>0004313</t>
    <phoneticPr fontId="3" type="noConversion"/>
  </si>
  <si>
    <t>527</t>
    <phoneticPr fontId="3" type="noConversion"/>
  </si>
  <si>
    <t>谢雄武</t>
    <phoneticPr fontId="3" type="noConversion"/>
  </si>
  <si>
    <t>0013551-0013552</t>
    <phoneticPr fontId="3" type="noConversion"/>
  </si>
  <si>
    <t>0004314</t>
    <phoneticPr fontId="3" type="noConversion"/>
  </si>
  <si>
    <t>590</t>
    <phoneticPr fontId="3" type="noConversion"/>
  </si>
  <si>
    <t>李杰</t>
    <phoneticPr fontId="3" type="noConversion"/>
  </si>
  <si>
    <t>0013553-0013554</t>
    <phoneticPr fontId="3" type="noConversion"/>
  </si>
  <si>
    <t>0004315</t>
    <phoneticPr fontId="3" type="noConversion"/>
  </si>
  <si>
    <t>206</t>
    <phoneticPr fontId="3" type="noConversion"/>
  </si>
  <si>
    <t xml:space="preserve">朱平安 </t>
    <phoneticPr fontId="3" type="noConversion"/>
  </si>
  <si>
    <t>电源驮</t>
    <phoneticPr fontId="3" type="noConversion"/>
  </si>
  <si>
    <t>0004316</t>
    <phoneticPr fontId="3" type="noConversion"/>
  </si>
  <si>
    <t>0013555-0013560</t>
    <phoneticPr fontId="3" type="noConversion"/>
  </si>
  <si>
    <t>0004317</t>
    <phoneticPr fontId="3" type="noConversion"/>
  </si>
  <si>
    <t>0004318</t>
    <phoneticPr fontId="3" type="noConversion"/>
  </si>
  <si>
    <t>574</t>
    <phoneticPr fontId="3" type="noConversion"/>
  </si>
  <si>
    <t>徐有毅</t>
    <phoneticPr fontId="3" type="noConversion"/>
  </si>
  <si>
    <t>0020469-0020470</t>
    <phoneticPr fontId="3" type="noConversion"/>
  </si>
  <si>
    <t>0004319</t>
    <phoneticPr fontId="3" type="noConversion"/>
  </si>
  <si>
    <t>292</t>
    <phoneticPr fontId="3" type="noConversion"/>
  </si>
  <si>
    <t>湛陆军</t>
    <phoneticPr fontId="3" type="noConversion"/>
  </si>
  <si>
    <t>0020471-0020472</t>
    <phoneticPr fontId="3" type="noConversion"/>
  </si>
  <si>
    <t>0013561-0013563</t>
    <phoneticPr fontId="3" type="noConversion"/>
  </si>
  <si>
    <t>0004320</t>
    <phoneticPr fontId="3" type="noConversion"/>
  </si>
  <si>
    <t>5</t>
    <phoneticPr fontId="3" type="noConversion"/>
  </si>
  <si>
    <t>向湘东</t>
    <phoneticPr fontId="3" type="noConversion"/>
  </si>
  <si>
    <t>0004321</t>
    <phoneticPr fontId="3" type="noConversion"/>
  </si>
  <si>
    <t>0013564-0013566</t>
    <phoneticPr fontId="3" type="noConversion"/>
  </si>
  <si>
    <t>0004322</t>
    <phoneticPr fontId="3" type="noConversion"/>
  </si>
  <si>
    <t>268</t>
    <phoneticPr fontId="3" type="noConversion"/>
  </si>
  <si>
    <t>汪强</t>
    <phoneticPr fontId="3" type="noConversion"/>
  </si>
  <si>
    <t>0004324</t>
    <phoneticPr fontId="3" type="noConversion"/>
  </si>
  <si>
    <t>769</t>
    <phoneticPr fontId="3" type="noConversion"/>
  </si>
  <si>
    <t>蒋太华</t>
    <phoneticPr fontId="3" type="noConversion"/>
  </si>
  <si>
    <t>0013567-0013573</t>
    <phoneticPr fontId="3" type="noConversion"/>
  </si>
  <si>
    <t>0004325</t>
    <phoneticPr fontId="3" type="noConversion"/>
  </si>
  <si>
    <t>0004326</t>
    <phoneticPr fontId="3" type="noConversion"/>
  </si>
  <si>
    <t>248</t>
    <phoneticPr fontId="3" type="noConversion"/>
  </si>
  <si>
    <t>杨焕彬</t>
    <phoneticPr fontId="3" type="noConversion"/>
  </si>
  <si>
    <t>0013574-0013578</t>
    <phoneticPr fontId="3" type="noConversion"/>
  </si>
  <si>
    <t>0020473-0020477</t>
    <phoneticPr fontId="3" type="noConversion"/>
  </si>
  <si>
    <t>0004327</t>
    <phoneticPr fontId="3" type="noConversion"/>
  </si>
  <si>
    <t>307</t>
    <phoneticPr fontId="3" type="noConversion"/>
  </si>
  <si>
    <t>罗建成</t>
    <phoneticPr fontId="3" type="noConversion"/>
  </si>
  <si>
    <t>0004328</t>
    <phoneticPr fontId="3" type="noConversion"/>
  </si>
  <si>
    <t>569</t>
    <phoneticPr fontId="3" type="noConversion"/>
  </si>
  <si>
    <t>冯敢</t>
    <phoneticPr fontId="3" type="noConversion"/>
  </si>
  <si>
    <t>0004329</t>
    <phoneticPr fontId="3" type="noConversion"/>
  </si>
  <si>
    <t>452</t>
    <phoneticPr fontId="3" type="noConversion"/>
  </si>
  <si>
    <t xml:space="preserve">刘正湘 </t>
    <phoneticPr fontId="3" type="noConversion"/>
  </si>
  <si>
    <t>0004481</t>
    <phoneticPr fontId="3" type="noConversion"/>
  </si>
  <si>
    <t>812</t>
    <phoneticPr fontId="3" type="noConversion"/>
  </si>
  <si>
    <t>龚彬</t>
    <phoneticPr fontId="3" type="noConversion"/>
  </si>
  <si>
    <t>袁泽尧</t>
    <phoneticPr fontId="3" type="noConversion"/>
  </si>
  <si>
    <t>0004482</t>
    <phoneticPr fontId="3" type="noConversion"/>
  </si>
  <si>
    <t>539</t>
    <phoneticPr fontId="3" type="noConversion"/>
  </si>
  <si>
    <t>周立武</t>
    <phoneticPr fontId="3" type="noConversion"/>
  </si>
  <si>
    <t>363</t>
    <phoneticPr fontId="3" type="noConversion"/>
  </si>
  <si>
    <t>0004483</t>
    <phoneticPr fontId="3" type="noConversion"/>
  </si>
  <si>
    <t>王科</t>
    <phoneticPr fontId="3" type="noConversion"/>
  </si>
  <si>
    <t>0004484</t>
    <phoneticPr fontId="3" type="noConversion"/>
  </si>
  <si>
    <t>冬季荣家湾100公里集鸽款</t>
    <phoneticPr fontId="3" type="noConversion"/>
  </si>
  <si>
    <t xml:space="preserve"> </t>
    <phoneticPr fontId="3" type="noConversion"/>
  </si>
  <si>
    <t>0004485</t>
    <phoneticPr fontId="3" type="noConversion"/>
  </si>
  <si>
    <t>58</t>
    <phoneticPr fontId="3" type="noConversion"/>
  </si>
  <si>
    <t>胡鹏</t>
    <phoneticPr fontId="3" type="noConversion"/>
  </si>
  <si>
    <t>0004486</t>
    <phoneticPr fontId="3" type="noConversion"/>
  </si>
  <si>
    <t>99</t>
    <phoneticPr fontId="3" type="noConversion"/>
  </si>
  <si>
    <t>周介荣</t>
    <phoneticPr fontId="3" type="noConversion"/>
  </si>
  <si>
    <t>0004487</t>
    <phoneticPr fontId="3" type="noConversion"/>
  </si>
  <si>
    <t>651</t>
    <phoneticPr fontId="3" type="noConversion"/>
  </si>
  <si>
    <t>谭兵</t>
    <phoneticPr fontId="3" type="noConversion"/>
  </si>
  <si>
    <t>0004488</t>
    <phoneticPr fontId="3" type="noConversion"/>
  </si>
  <si>
    <t>566</t>
    <phoneticPr fontId="3" type="noConversion"/>
  </si>
  <si>
    <t>郭建波</t>
    <phoneticPr fontId="3" type="noConversion"/>
  </si>
  <si>
    <t>0004489</t>
    <phoneticPr fontId="3" type="noConversion"/>
  </si>
  <si>
    <t>秋季临湘150公里集鸽款</t>
    <phoneticPr fontId="3" type="noConversion"/>
  </si>
  <si>
    <t>0004490</t>
    <phoneticPr fontId="3" type="noConversion"/>
  </si>
  <si>
    <t>张勇</t>
    <phoneticPr fontId="3" type="noConversion"/>
  </si>
  <si>
    <t>0004491</t>
    <phoneticPr fontId="3" type="noConversion"/>
  </si>
  <si>
    <t>冬季临湘站集鸽款</t>
    <phoneticPr fontId="3" type="noConversion"/>
  </si>
  <si>
    <r>
      <t>长沙信鸽协会2019年</t>
    </r>
    <r>
      <rPr>
        <b/>
        <sz val="20"/>
        <color indexed="8"/>
        <rFont val="宋体"/>
        <charset val="134"/>
      </rPr>
      <t xml:space="preserve">9月财务报告表 </t>
    </r>
    <phoneticPr fontId="3" type="noConversion"/>
  </si>
  <si>
    <r>
      <t>2019-</t>
    </r>
    <r>
      <rPr>
        <sz val="11"/>
        <color theme="1"/>
        <rFont val="宋体"/>
        <charset val="134"/>
        <scheme val="minor"/>
      </rPr>
      <t>8</t>
    </r>
    <r>
      <rPr>
        <sz val="11"/>
        <color indexed="8"/>
        <rFont val="宋体"/>
        <charset val="134"/>
      </rPr>
      <t>-31止</t>
    </r>
    <phoneticPr fontId="3" type="noConversion"/>
  </si>
  <si>
    <t>信鸽协会2019.9.01-9.30收入明细表</t>
    <phoneticPr fontId="3" type="noConversion"/>
  </si>
  <si>
    <t>会费 汇总</t>
  </si>
  <si>
    <t>测距 汇总</t>
  </si>
  <si>
    <t>实地考察 汇总</t>
  </si>
  <si>
    <t>工本费 汇总</t>
  </si>
  <si>
    <t>电子报到系统 汇总</t>
  </si>
  <si>
    <t>开口电子环 汇总</t>
  </si>
  <si>
    <t>2019年秋季湘阴站50公里集鸽款 汇总</t>
  </si>
  <si>
    <t>2019秋季荣家湾100仅是集鸽款 汇总</t>
  </si>
  <si>
    <t>2019冬季湘阴站50公里集鸽款 汇总</t>
  </si>
  <si>
    <t>19年普环 汇总</t>
  </si>
  <si>
    <t>安捷-IV型鸽钟（含扫描板）三网通 汇总</t>
  </si>
  <si>
    <t>18年过期环 汇总</t>
  </si>
  <si>
    <t>电源驮 汇总</t>
  </si>
  <si>
    <t>冬季荣家湾100公里集鸽款 汇总</t>
  </si>
  <si>
    <t>秋季临湘150公里集鸽款 汇总</t>
  </si>
  <si>
    <t>冬季临湘站集鸽款 汇总</t>
  </si>
  <si>
    <t>总计</t>
  </si>
  <si>
    <t>会费</t>
    <phoneticPr fontId="3" type="noConversion"/>
  </si>
  <si>
    <t>本季利息收</t>
    <phoneticPr fontId="3" type="noConversion"/>
  </si>
  <si>
    <t>2020春大赛环60元</t>
    <phoneticPr fontId="3" type="noConversion"/>
  </si>
  <si>
    <t>2020春大赛环160元</t>
    <phoneticPr fontId="3" type="noConversion"/>
  </si>
  <si>
    <t>2020春大赛环300元</t>
    <phoneticPr fontId="3" type="noConversion"/>
  </si>
  <si>
    <t>2020春大赛环60元 汇总</t>
  </si>
  <si>
    <t>2020春大赛环160元 汇总</t>
  </si>
  <si>
    <t>2020春大赛环300元 汇总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</si>
</sst>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yyyy&quot;年&quot;m&quot;月&quot;d&quot;日&quot;;@"/>
    <numFmt numFmtId="177" formatCode="0.00_ "/>
    <numFmt numFmtId="178" formatCode="0.00_);[Red]\(0.00\)"/>
  </numFmts>
  <fonts count="16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b/>
      <sz val="20"/>
      <color indexed="8"/>
      <name val="宋体"/>
      <charset val="134"/>
    </font>
    <font>
      <sz val="9"/>
      <name val="宋体"/>
      <charset val="134"/>
    </font>
    <font>
      <sz val="11"/>
      <name val="宋体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sz val="11"/>
      <color indexed="10"/>
      <name val="宋体"/>
      <charset val="134"/>
    </font>
    <font>
      <sz val="10"/>
      <name val="宋体"/>
      <charset val="134"/>
    </font>
    <font>
      <b/>
      <sz val="20"/>
      <color indexed="8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b/>
      <sz val="10"/>
      <color indexed="8"/>
      <name val="宋体"/>
      <charset val="134"/>
    </font>
    <font>
      <sz val="11"/>
      <color indexed="8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5" fillId="0" borderId="0">
      <alignment vertical="center"/>
    </xf>
    <xf numFmtId="0" fontId="15" fillId="0" borderId="0"/>
  </cellStyleXfs>
  <cellXfs count="101">
    <xf numFmtId="0" fontId="0" fillId="0" borderId="0" xfId="0"/>
    <xf numFmtId="49" fontId="5" fillId="0" borderId="1" xfId="0" applyNumberFormat="1" applyFont="1" applyFill="1" applyBorder="1" applyAlignment="1">
      <alignment horizontal="left" vertical="center"/>
    </xf>
    <xf numFmtId="0" fontId="4" fillId="0" borderId="1" xfId="0" applyFont="1" applyBorder="1" applyAlignment="1">
      <alignment wrapText="1"/>
    </xf>
    <xf numFmtId="176" fontId="5" fillId="0" borderId="1" xfId="0" applyNumberFormat="1" applyFont="1" applyFill="1" applyBorder="1" applyAlignment="1">
      <alignment horizontal="left" vertical="center"/>
    </xf>
    <xf numFmtId="0" fontId="6" fillId="0" borderId="1" xfId="0" applyFont="1" applyBorder="1"/>
    <xf numFmtId="177" fontId="6" fillId="0" borderId="1" xfId="0" applyNumberFormat="1" applyFont="1" applyBorder="1"/>
    <xf numFmtId="49" fontId="6" fillId="0" borderId="1" xfId="0" applyNumberFormat="1" applyFont="1" applyBorder="1"/>
    <xf numFmtId="0" fontId="6" fillId="0" borderId="1" xfId="0" applyFont="1" applyBorder="1" applyAlignment="1">
      <alignment wrapText="1"/>
    </xf>
    <xf numFmtId="178" fontId="0" fillId="0" borderId="0" xfId="0" applyNumberFormat="1" applyAlignment="1">
      <alignment horizontal="left"/>
    </xf>
    <xf numFmtId="0" fontId="15" fillId="0" borderId="0" xfId="6">
      <alignment vertical="center"/>
    </xf>
    <xf numFmtId="0" fontId="15" fillId="0" borderId="1" xfId="6" applyBorder="1">
      <alignment vertical="center"/>
    </xf>
    <xf numFmtId="14" fontId="15" fillId="0" borderId="0" xfId="6" applyNumberFormat="1">
      <alignment vertical="center"/>
    </xf>
    <xf numFmtId="14" fontId="15" fillId="0" borderId="0" xfId="6" applyNumberFormat="1" applyAlignment="1">
      <alignment horizontal="left" vertical="center"/>
    </xf>
    <xf numFmtId="178" fontId="15" fillId="0" borderId="1" xfId="6" applyNumberFormat="1" applyBorder="1" applyAlignment="1">
      <alignment horizontal="left" vertical="center"/>
    </xf>
    <xf numFmtId="0" fontId="15" fillId="0" borderId="1" xfId="6" applyFill="1" applyBorder="1">
      <alignment vertical="center"/>
    </xf>
    <xf numFmtId="0" fontId="10" fillId="0" borderId="1" xfId="6" applyFont="1" applyFill="1" applyBorder="1">
      <alignment vertical="center"/>
    </xf>
    <xf numFmtId="49" fontId="15" fillId="0" borderId="1" xfId="6" applyNumberFormat="1" applyFill="1" applyBorder="1">
      <alignment vertical="center"/>
    </xf>
    <xf numFmtId="0" fontId="11" fillId="0" borderId="1" xfId="6" applyFont="1" applyBorder="1" applyAlignment="1">
      <alignment horizontal="left" vertical="center"/>
    </xf>
    <xf numFmtId="178" fontId="11" fillId="0" borderId="1" xfId="6" applyNumberFormat="1" applyFont="1" applyBorder="1" applyAlignment="1">
      <alignment horizontal="left" vertical="center"/>
    </xf>
    <xf numFmtId="0" fontId="11" fillId="0" borderId="1" xfId="6" applyFont="1" applyBorder="1">
      <alignment vertical="center"/>
    </xf>
    <xf numFmtId="14" fontId="15" fillId="0" borderId="1" xfId="7" applyNumberFormat="1" applyBorder="1"/>
    <xf numFmtId="178" fontId="10" fillId="2" borderId="1" xfId="6" applyNumberFormat="1" applyFont="1" applyFill="1" applyBorder="1" applyAlignment="1">
      <alignment horizontal="left" vertical="center"/>
    </xf>
    <xf numFmtId="0" fontId="11" fillId="0" borderId="1" xfId="6" applyFont="1" applyFill="1" applyBorder="1">
      <alignment vertical="center"/>
    </xf>
    <xf numFmtId="178" fontId="15" fillId="0" borderId="1" xfId="6" applyNumberFormat="1" applyFill="1" applyBorder="1" applyAlignment="1">
      <alignment horizontal="left" vertical="center"/>
    </xf>
    <xf numFmtId="178" fontId="11" fillId="0" borderId="1" xfId="6" applyNumberFormat="1" applyFont="1" applyFill="1" applyBorder="1" applyAlignment="1">
      <alignment horizontal="left" vertical="center"/>
    </xf>
    <xf numFmtId="49" fontId="11" fillId="0" borderId="1" xfId="6" applyNumberFormat="1" applyFont="1" applyFill="1" applyBorder="1">
      <alignment vertical="center"/>
    </xf>
    <xf numFmtId="177" fontId="15" fillId="0" borderId="1" xfId="6" applyNumberFormat="1" applyFill="1" applyBorder="1" applyAlignment="1">
      <alignment horizontal="left" vertical="center"/>
    </xf>
    <xf numFmtId="0" fontId="11" fillId="0" borderId="2" xfId="6" applyFont="1" applyBorder="1" applyAlignment="1">
      <alignment vertical="center"/>
    </xf>
    <xf numFmtId="0" fontId="11" fillId="0" borderId="0" xfId="6" applyFont="1" applyAlignment="1">
      <alignment horizontal="left" vertical="center"/>
    </xf>
    <xf numFmtId="0" fontId="11" fillId="0" borderId="0" xfId="6" applyFont="1">
      <alignment vertical="center"/>
    </xf>
    <xf numFmtId="178" fontId="15" fillId="0" borderId="0" xfId="6" applyNumberFormat="1" applyAlignment="1">
      <alignment horizontal="left" vertical="center"/>
    </xf>
    <xf numFmtId="49" fontId="11" fillId="0" borderId="1" xfId="6" applyNumberFormat="1" applyFont="1" applyBorder="1">
      <alignment vertical="center"/>
    </xf>
    <xf numFmtId="178" fontId="0" fillId="0" borderId="0" xfId="0" applyNumberFormat="1"/>
    <xf numFmtId="177" fontId="6" fillId="0" borderId="1" xfId="0" applyNumberFormat="1" applyFont="1" applyFill="1" applyBorder="1" applyAlignment="1">
      <alignment horizontal="left" vertical="center"/>
    </xf>
    <xf numFmtId="0" fontId="6" fillId="0" borderId="1" xfId="0" applyNumberFormat="1" applyFont="1" applyFill="1" applyBorder="1" applyAlignment="1">
      <alignment horizontal="left" vertical="center"/>
    </xf>
    <xf numFmtId="49" fontId="6" fillId="0" borderId="1" xfId="0" applyNumberFormat="1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NumberFormat="1" applyFont="1" applyFill="1" applyBorder="1" applyAlignment="1">
      <alignment horizontal="left"/>
    </xf>
    <xf numFmtId="49" fontId="6" fillId="0" borderId="0" xfId="0" applyNumberFormat="1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177" fontId="6" fillId="0" borderId="0" xfId="0" applyNumberFormat="1" applyFont="1" applyFill="1" applyBorder="1" applyAlignment="1">
      <alignment horizontal="left"/>
    </xf>
    <xf numFmtId="0" fontId="8" fillId="0" borderId="0" xfId="0" applyFont="1" applyFill="1" applyBorder="1" applyAlignment="1">
      <alignment horizontal="left" wrapText="1"/>
    </xf>
    <xf numFmtId="0" fontId="3" fillId="0" borderId="0" xfId="0" applyFont="1" applyFill="1" applyBorder="1" applyAlignment="1">
      <alignment horizontal="left"/>
    </xf>
    <xf numFmtId="49" fontId="3" fillId="0" borderId="0" xfId="0" applyNumberFormat="1" applyFont="1" applyFill="1" applyBorder="1" applyAlignment="1">
      <alignment horizontal="left" wrapText="1"/>
    </xf>
    <xf numFmtId="0" fontId="4" fillId="0" borderId="0" xfId="0" applyFont="1" applyBorder="1"/>
    <xf numFmtId="0" fontId="6" fillId="0" borderId="0" xfId="0" applyFont="1" applyBorder="1"/>
    <xf numFmtId="177" fontId="6" fillId="0" borderId="0" xfId="0" applyNumberFormat="1" applyFont="1" applyBorder="1"/>
    <xf numFmtId="49" fontId="6" fillId="0" borderId="0" xfId="0" applyNumberFormat="1" applyFont="1" applyBorder="1"/>
    <xf numFmtId="0" fontId="4" fillId="0" borderId="0" xfId="0" applyFont="1" applyBorder="1" applyAlignment="1">
      <alignment wrapText="1"/>
    </xf>
    <xf numFmtId="0" fontId="6" fillId="0" borderId="0" xfId="0" applyFont="1" applyBorder="1" applyAlignment="1">
      <alignment wrapText="1"/>
    </xf>
    <xf numFmtId="177" fontId="4" fillId="0" borderId="0" xfId="0" applyNumberFormat="1" applyFont="1" applyBorder="1"/>
    <xf numFmtId="49" fontId="4" fillId="0" borderId="0" xfId="0" applyNumberFormat="1" applyFont="1" applyBorder="1"/>
    <xf numFmtId="0" fontId="7" fillId="0" borderId="0" xfId="0" applyFont="1" applyBorder="1"/>
    <xf numFmtId="177" fontId="7" fillId="0" borderId="0" xfId="0" applyNumberFormat="1" applyFont="1" applyBorder="1"/>
    <xf numFmtId="0" fontId="7" fillId="0" borderId="0" xfId="0" applyFont="1" applyBorder="1" applyAlignment="1">
      <alignment wrapText="1"/>
    </xf>
    <xf numFmtId="49" fontId="7" fillId="0" borderId="0" xfId="0" applyNumberFormat="1" applyFont="1" applyBorder="1"/>
    <xf numFmtId="0" fontId="8" fillId="0" borderId="0" xfId="0" applyFont="1" applyBorder="1" applyAlignment="1">
      <alignment wrapText="1"/>
    </xf>
    <xf numFmtId="177" fontId="4" fillId="3" borderId="0" xfId="0" applyNumberFormat="1" applyFont="1" applyFill="1" applyBorder="1"/>
    <xf numFmtId="0" fontId="4" fillId="3" borderId="0" xfId="0" applyFont="1" applyFill="1" applyBorder="1"/>
    <xf numFmtId="49" fontId="4" fillId="3" borderId="0" xfId="0" applyNumberFormat="1" applyFont="1" applyFill="1" applyBorder="1"/>
    <xf numFmtId="49" fontId="2" fillId="0" borderId="0" xfId="0" applyNumberFormat="1" applyFont="1" applyFill="1" applyBorder="1" applyAlignment="1">
      <alignment vertical="center"/>
    </xf>
    <xf numFmtId="177" fontId="0" fillId="0" borderId="0" xfId="0" applyNumberFormat="1"/>
    <xf numFmtId="0" fontId="13" fillId="0" borderId="1" xfId="6" applyFont="1" applyFill="1" applyBorder="1">
      <alignment vertical="center"/>
    </xf>
    <xf numFmtId="14" fontId="6" fillId="0" borderId="1" xfId="0" applyNumberFormat="1" applyFont="1" applyFill="1" applyBorder="1" applyAlignment="1">
      <alignment horizontal="left" vertical="center"/>
    </xf>
    <xf numFmtId="49" fontId="6" fillId="0" borderId="1" xfId="0" applyNumberFormat="1" applyFont="1" applyFill="1" applyBorder="1" applyAlignment="1">
      <alignment horizontal="left"/>
    </xf>
    <xf numFmtId="0" fontId="6" fillId="0" borderId="1" xfId="0" applyFont="1" applyFill="1" applyBorder="1" applyAlignment="1">
      <alignment horizontal="left"/>
    </xf>
    <xf numFmtId="0" fontId="8" fillId="0" borderId="1" xfId="0" applyFont="1" applyFill="1" applyBorder="1" applyAlignment="1">
      <alignment horizontal="left" wrapText="1"/>
    </xf>
    <xf numFmtId="14" fontId="6" fillId="0" borderId="1" xfId="0" applyNumberFormat="1" applyFont="1" applyFill="1" applyBorder="1" applyAlignment="1">
      <alignment horizontal="left"/>
    </xf>
    <xf numFmtId="177" fontId="6" fillId="0" borderId="1" xfId="0" applyNumberFormat="1" applyFont="1" applyFill="1" applyBorder="1" applyAlignment="1">
      <alignment horizontal="left"/>
    </xf>
    <xf numFmtId="0" fontId="8" fillId="0" borderId="1" xfId="0" applyFont="1" applyFill="1" applyBorder="1" applyAlignment="1">
      <alignment horizontal="left"/>
    </xf>
    <xf numFmtId="0" fontId="14" fillId="0" borderId="1" xfId="0" applyFont="1" applyFill="1" applyBorder="1" applyAlignment="1">
      <alignment horizontal="left"/>
    </xf>
    <xf numFmtId="0" fontId="14" fillId="0" borderId="1" xfId="0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/>
    </xf>
    <xf numFmtId="178" fontId="15" fillId="0" borderId="0" xfId="6" applyNumberFormat="1" applyBorder="1" applyAlignment="1">
      <alignment horizontal="left" vertical="center"/>
    </xf>
    <xf numFmtId="177" fontId="6" fillId="0" borderId="0" xfId="0" applyNumberFormat="1" applyFont="1" applyBorder="1" applyAlignment="1">
      <alignment vertical="center" wrapText="1"/>
    </xf>
    <xf numFmtId="49" fontId="14" fillId="0" borderId="1" xfId="0" applyNumberFormat="1" applyFont="1" applyFill="1" applyBorder="1" applyAlignment="1">
      <alignment horizontal="left"/>
    </xf>
    <xf numFmtId="178" fontId="0" fillId="0" borderId="1" xfId="0" applyNumberFormat="1" applyBorder="1" applyAlignment="1">
      <alignment horizontal="left"/>
    </xf>
    <xf numFmtId="0" fontId="11" fillId="0" borderId="6" xfId="6" applyFont="1" applyBorder="1" applyAlignment="1">
      <alignment horizontal="left" vertical="center"/>
    </xf>
    <xf numFmtId="0" fontId="11" fillId="0" borderId="7" xfId="6" applyFont="1" applyBorder="1" applyAlignment="1">
      <alignment horizontal="left" vertical="center"/>
    </xf>
    <xf numFmtId="0" fontId="11" fillId="0" borderId="2" xfId="6" applyFont="1" applyFill="1" applyBorder="1" applyAlignment="1">
      <alignment horizontal="left" vertical="center"/>
    </xf>
    <xf numFmtId="0" fontId="11" fillId="0" borderId="6" xfId="6" applyFont="1" applyFill="1" applyBorder="1" applyAlignment="1">
      <alignment horizontal="left" vertical="center"/>
    </xf>
    <xf numFmtId="0" fontId="11" fillId="0" borderId="7" xfId="6" applyFont="1" applyFill="1" applyBorder="1" applyAlignment="1">
      <alignment horizontal="left" vertical="center"/>
    </xf>
    <xf numFmtId="49" fontId="11" fillId="0" borderId="2" xfId="6" applyNumberFormat="1" applyFont="1" applyFill="1" applyBorder="1" applyAlignment="1">
      <alignment horizontal="left" vertical="center"/>
    </xf>
    <xf numFmtId="49" fontId="11" fillId="0" borderId="6" xfId="6" applyNumberFormat="1" applyFont="1" applyFill="1" applyBorder="1" applyAlignment="1">
      <alignment horizontal="left" vertical="center"/>
    </xf>
    <xf numFmtId="49" fontId="11" fillId="0" borderId="7" xfId="6" applyNumberFormat="1" applyFont="1" applyFill="1" applyBorder="1" applyAlignment="1">
      <alignment horizontal="left" vertical="center"/>
    </xf>
    <xf numFmtId="49" fontId="11" fillId="0" borderId="2" xfId="6" applyNumberFormat="1" applyFont="1" applyBorder="1" applyAlignment="1">
      <alignment horizontal="left" vertical="center"/>
    </xf>
    <xf numFmtId="49" fontId="11" fillId="0" borderId="6" xfId="6" applyNumberFormat="1" applyFont="1" applyBorder="1" applyAlignment="1">
      <alignment horizontal="left" vertical="center"/>
    </xf>
    <xf numFmtId="49" fontId="11" fillId="0" borderId="7" xfId="6" applyNumberFormat="1" applyFont="1" applyBorder="1" applyAlignment="1">
      <alignment horizontal="left" vertical="center"/>
    </xf>
    <xf numFmtId="0" fontId="11" fillId="0" borderId="2" xfId="6" applyFont="1" applyBorder="1" applyAlignment="1">
      <alignment horizontal="left" vertical="center"/>
    </xf>
    <xf numFmtId="0" fontId="9" fillId="0" borderId="3" xfId="6" applyFont="1" applyBorder="1" applyAlignment="1">
      <alignment horizontal="center" vertical="center"/>
    </xf>
    <xf numFmtId="0" fontId="9" fillId="0" borderId="4" xfId="6" applyFont="1" applyBorder="1" applyAlignment="1">
      <alignment horizontal="center" vertical="center"/>
    </xf>
    <xf numFmtId="0" fontId="9" fillId="0" borderId="5" xfId="6" applyFont="1" applyBorder="1" applyAlignment="1">
      <alignment horizontal="center" vertical="center"/>
    </xf>
    <xf numFmtId="0" fontId="9" fillId="0" borderId="5" xfId="6" applyFont="1" applyBorder="1" applyAlignment="1">
      <alignment horizontal="left" vertical="center"/>
    </xf>
    <xf numFmtId="0" fontId="12" fillId="0" borderId="6" xfId="6" applyFont="1" applyBorder="1" applyAlignment="1">
      <alignment horizontal="right" vertical="center"/>
    </xf>
    <xf numFmtId="0" fontId="11" fillId="0" borderId="1" xfId="6" applyFont="1" applyBorder="1" applyAlignment="1">
      <alignment horizontal="left" vertical="center"/>
    </xf>
    <xf numFmtId="49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center"/>
    </xf>
    <xf numFmtId="49" fontId="2" fillId="0" borderId="0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/>
    </xf>
  </cellXfs>
  <cellStyles count="8">
    <cellStyle name="常规" xfId="0" builtinId="0"/>
    <cellStyle name="常规 2" xfId="1"/>
    <cellStyle name="常规 2 2" xfId="2"/>
    <cellStyle name="常规 3" xfId="3"/>
    <cellStyle name="常规 3 2" xfId="4"/>
    <cellStyle name="常规 3 2 2" xfId="5"/>
    <cellStyle name="常规 3 3" xfId="6"/>
    <cellStyle name="常规 4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411480</xdr:colOff>
      <xdr:row>2</xdr:row>
      <xdr:rowOff>53340</xdr:rowOff>
    </xdr:from>
    <xdr:to>
      <xdr:col>17</xdr:col>
      <xdr:colOff>297180</xdr:colOff>
      <xdr:row>38</xdr:row>
      <xdr:rowOff>106680</xdr:rowOff>
    </xdr:to>
    <xdr:pic>
      <xdr:nvPicPr>
        <xdr:cNvPr id="205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522720" y="495300"/>
          <a:ext cx="6256020" cy="5958840"/>
        </a:xfrm>
        <a:prstGeom prst="rect">
          <a:avLst/>
        </a:prstGeom>
        <a:noFill/>
        <a:ln w="1">
          <a:noFill/>
          <a:miter lim="800000"/>
          <a:headEnd/>
          <a:tailEnd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9"/>
  <sheetViews>
    <sheetView topLeftCell="A7" workbookViewId="0">
      <selection activeCell="B36" sqref="B36:G36"/>
    </sheetView>
  </sheetViews>
  <sheetFormatPr defaultRowHeight="12.75" customHeight="1"/>
  <cols>
    <col min="2" max="2" width="14.875" customWidth="1"/>
    <col min="3" max="3" width="19.875" customWidth="1"/>
    <col min="5" max="5" width="14.75" customWidth="1"/>
    <col min="7" max="7" width="12.875" style="8" customWidth="1"/>
    <col min="8" max="8" width="10.5" customWidth="1"/>
    <col min="9" max="9" width="9.5" bestFit="1" customWidth="1"/>
    <col min="11" max="11" width="10.5" bestFit="1" customWidth="1"/>
  </cols>
  <sheetData>
    <row r="1" spans="1:9" ht="22.5" customHeight="1">
      <c r="A1" s="90" t="s">
        <v>452</v>
      </c>
      <c r="B1" s="91"/>
      <c r="C1" s="91"/>
      <c r="D1" s="91"/>
      <c r="E1" s="91"/>
      <c r="F1" s="92"/>
      <c r="G1" s="93"/>
    </row>
    <row r="2" spans="1:9" ht="12.75" customHeight="1">
      <c r="A2" s="94" t="s">
        <v>6</v>
      </c>
      <c r="B2" s="94"/>
      <c r="C2" s="94"/>
      <c r="D2" s="94"/>
      <c r="E2" s="94"/>
      <c r="F2" s="94"/>
      <c r="G2" s="94"/>
    </row>
    <row r="3" spans="1:9" ht="12.75" customHeight="1">
      <c r="A3" s="95" t="s">
        <v>7</v>
      </c>
      <c r="B3" s="95"/>
      <c r="C3" s="95"/>
      <c r="D3" s="95"/>
      <c r="E3" s="95"/>
      <c r="F3" s="95"/>
      <c r="G3" s="95"/>
    </row>
    <row r="4" spans="1:9" ht="12.75" customHeight="1">
      <c r="A4" s="17" t="s">
        <v>8</v>
      </c>
      <c r="B4" s="17" t="s">
        <v>9</v>
      </c>
      <c r="C4" s="17"/>
      <c r="D4" s="17"/>
      <c r="E4" s="17"/>
      <c r="F4" s="17"/>
      <c r="G4" s="18" t="s">
        <v>10</v>
      </c>
    </row>
    <row r="5" spans="1:9" ht="12.75" customHeight="1">
      <c r="A5" s="10">
        <v>1</v>
      </c>
      <c r="B5" s="19" t="s">
        <v>11</v>
      </c>
      <c r="C5" s="19" t="s">
        <v>453</v>
      </c>
      <c r="D5" s="10"/>
      <c r="E5" s="10"/>
      <c r="F5" s="10"/>
      <c r="G5" s="13">
        <v>454570.4</v>
      </c>
    </row>
    <row r="6" spans="1:9" ht="12.75" customHeight="1">
      <c r="A6" s="10">
        <v>2</v>
      </c>
      <c r="B6" s="19" t="s">
        <v>67</v>
      </c>
      <c r="C6" s="10"/>
      <c r="D6" s="10"/>
      <c r="E6" s="10"/>
      <c r="F6" s="10"/>
      <c r="G6" s="77">
        <v>47405</v>
      </c>
      <c r="I6" s="13"/>
    </row>
    <row r="7" spans="1:9" ht="12.75" customHeight="1">
      <c r="A7" s="10">
        <v>3</v>
      </c>
      <c r="B7" s="19" t="s">
        <v>473</v>
      </c>
      <c r="C7" s="10"/>
      <c r="D7" s="10"/>
      <c r="E7" s="10"/>
      <c r="F7" s="10"/>
      <c r="G7" s="77">
        <v>409.03</v>
      </c>
      <c r="I7" s="74"/>
    </row>
    <row r="8" spans="1:9" ht="12.75" customHeight="1">
      <c r="A8" s="10">
        <v>4</v>
      </c>
      <c r="B8" s="19" t="s">
        <v>66</v>
      </c>
      <c r="C8" s="10"/>
      <c r="D8" s="10"/>
      <c r="E8" s="10"/>
      <c r="F8" s="10"/>
      <c r="G8" s="13">
        <v>21230</v>
      </c>
    </row>
    <row r="9" spans="1:9" ht="12.75" customHeight="1">
      <c r="A9" s="10">
        <v>5</v>
      </c>
      <c r="B9" s="19" t="s">
        <v>50</v>
      </c>
      <c r="C9" s="20">
        <v>43738</v>
      </c>
      <c r="D9" s="10"/>
      <c r="E9" s="10"/>
      <c r="F9" s="10"/>
      <c r="G9" s="21">
        <f>G5+G6+G7-G8</f>
        <v>481154.43000000005</v>
      </c>
      <c r="I9" s="32">
        <f>H9-G9</f>
        <v>-481154.43000000005</v>
      </c>
    </row>
    <row r="10" spans="1:9" ht="12.75" customHeight="1">
      <c r="A10" s="95" t="s">
        <v>12</v>
      </c>
      <c r="B10" s="95"/>
      <c r="C10" s="95"/>
      <c r="D10" s="95"/>
      <c r="E10" s="95"/>
      <c r="F10" s="95"/>
      <c r="G10" s="95"/>
    </row>
    <row r="11" spans="1:9" ht="24" customHeight="1">
      <c r="A11" s="19" t="s">
        <v>8</v>
      </c>
      <c r="B11" s="19" t="s">
        <v>13</v>
      </c>
      <c r="C11" s="10"/>
      <c r="D11" s="19" t="s">
        <v>14</v>
      </c>
      <c r="E11" s="19" t="s">
        <v>15</v>
      </c>
      <c r="F11" s="19" t="s">
        <v>16</v>
      </c>
      <c r="G11" s="18" t="s">
        <v>10</v>
      </c>
      <c r="I11" s="32"/>
    </row>
    <row r="12" spans="1:9" ht="12.75" customHeight="1">
      <c r="A12" s="31" t="s">
        <v>23</v>
      </c>
      <c r="B12" s="19" t="s">
        <v>17</v>
      </c>
      <c r="C12" s="10"/>
      <c r="D12" s="19">
        <f>1966-80-24-41-4+638-52</f>
        <v>2403</v>
      </c>
      <c r="E12" s="19" t="s">
        <v>18</v>
      </c>
      <c r="F12" s="19">
        <v>1.5</v>
      </c>
      <c r="G12" s="18">
        <f>D12*F12</f>
        <v>3604.5</v>
      </c>
    </row>
    <row r="13" spans="1:9" ht="12.75" customHeight="1">
      <c r="A13" s="31" t="s">
        <v>24</v>
      </c>
      <c r="B13" s="22" t="s">
        <v>51</v>
      </c>
      <c r="C13" s="14"/>
      <c r="D13" s="14">
        <f>1320-57-175+500-1307+94</f>
        <v>375</v>
      </c>
      <c r="E13" s="14" t="s">
        <v>18</v>
      </c>
      <c r="F13" s="14">
        <v>6</v>
      </c>
      <c r="G13" s="18">
        <f>D13*F13</f>
        <v>2250</v>
      </c>
    </row>
    <row r="14" spans="1:9" ht="12.75" customHeight="1">
      <c r="A14" s="31" t="s">
        <v>25</v>
      </c>
      <c r="B14" s="14" t="s">
        <v>20</v>
      </c>
      <c r="C14" s="14"/>
      <c r="D14" s="14">
        <v>5</v>
      </c>
      <c r="E14" s="14" t="s">
        <v>19</v>
      </c>
      <c r="F14" s="14">
        <v>380</v>
      </c>
      <c r="G14" s="18">
        <f>D14*F14</f>
        <v>1900</v>
      </c>
    </row>
    <row r="15" spans="1:9" ht="12.75" customHeight="1">
      <c r="A15" s="31" t="s">
        <v>26</v>
      </c>
      <c r="B15" s="22" t="s">
        <v>52</v>
      </c>
      <c r="C15" s="14"/>
      <c r="D15" s="14">
        <v>1</v>
      </c>
      <c r="E15" s="14" t="s">
        <v>19</v>
      </c>
      <c r="F15" s="14">
        <v>50</v>
      </c>
      <c r="G15" s="18">
        <f>D15*F15</f>
        <v>50</v>
      </c>
    </row>
    <row r="16" spans="1:9" ht="12.75" customHeight="1">
      <c r="A16" s="14"/>
      <c r="B16" s="22" t="s">
        <v>21</v>
      </c>
      <c r="C16" s="14"/>
      <c r="D16" s="14"/>
      <c r="E16" s="14"/>
      <c r="F16" s="14"/>
      <c r="G16" s="23">
        <f>SUM(G12:G15)</f>
        <v>7804.5</v>
      </c>
    </row>
    <row r="17" spans="1:7" ht="12.75" customHeight="1">
      <c r="A17" s="80" t="s">
        <v>22</v>
      </c>
      <c r="B17" s="81"/>
      <c r="C17" s="81"/>
      <c r="D17" s="81"/>
      <c r="E17" s="81"/>
      <c r="F17" s="81"/>
      <c r="G17" s="82"/>
    </row>
    <row r="18" spans="1:7" ht="12.75" customHeight="1">
      <c r="A18" s="22" t="s">
        <v>8</v>
      </c>
      <c r="B18" s="22" t="s">
        <v>13</v>
      </c>
      <c r="C18" s="14"/>
      <c r="D18" s="22" t="s">
        <v>14</v>
      </c>
      <c r="E18" s="22" t="s">
        <v>15</v>
      </c>
      <c r="F18" s="22" t="s">
        <v>16</v>
      </c>
      <c r="G18" s="24" t="s">
        <v>10</v>
      </c>
    </row>
    <row r="19" spans="1:7" ht="12.75" customHeight="1">
      <c r="A19" s="25" t="s">
        <v>23</v>
      </c>
      <c r="B19" s="22" t="s">
        <v>53</v>
      </c>
      <c r="C19" s="14"/>
      <c r="D19" s="14">
        <f>758+35+42+41+103</f>
        <v>979</v>
      </c>
      <c r="E19" s="14" t="s">
        <v>18</v>
      </c>
      <c r="F19" s="14">
        <v>60</v>
      </c>
      <c r="G19" s="26">
        <f>D19*F19</f>
        <v>58740</v>
      </c>
    </row>
    <row r="20" spans="1:7" ht="12.75" customHeight="1">
      <c r="A20" s="25" t="s">
        <v>24</v>
      </c>
      <c r="B20" s="22" t="s">
        <v>54</v>
      </c>
      <c r="C20" s="14"/>
      <c r="D20" s="14">
        <f>257+4+35</f>
        <v>296</v>
      </c>
      <c r="E20" s="14" t="s">
        <v>18</v>
      </c>
      <c r="F20" s="14">
        <v>160</v>
      </c>
      <c r="G20" s="26">
        <f t="shared" ref="G20:G29" si="0">D20*F20</f>
        <v>47360</v>
      </c>
    </row>
    <row r="21" spans="1:7" ht="12.75" customHeight="1">
      <c r="A21" s="25" t="s">
        <v>25</v>
      </c>
      <c r="B21" s="22" t="s">
        <v>55</v>
      </c>
      <c r="C21" s="14"/>
      <c r="D21" s="14">
        <f>29+4</f>
        <v>33</v>
      </c>
      <c r="E21" s="14" t="s">
        <v>18</v>
      </c>
      <c r="F21" s="14">
        <v>300</v>
      </c>
      <c r="G21" s="26">
        <f t="shared" si="0"/>
        <v>9900</v>
      </c>
    </row>
    <row r="22" spans="1:7" ht="12.75" customHeight="1">
      <c r="A22" s="25" t="s">
        <v>26</v>
      </c>
      <c r="B22" s="14" t="s">
        <v>27</v>
      </c>
      <c r="C22" s="14"/>
      <c r="D22" s="14">
        <v>618</v>
      </c>
      <c r="E22" s="14" t="s">
        <v>18</v>
      </c>
      <c r="F22" s="14">
        <v>60</v>
      </c>
      <c r="G22" s="26">
        <f t="shared" si="0"/>
        <v>37080</v>
      </c>
    </row>
    <row r="23" spans="1:7" ht="12.75" customHeight="1">
      <c r="A23" s="25" t="s">
        <v>28</v>
      </c>
      <c r="B23" s="14" t="s">
        <v>29</v>
      </c>
      <c r="C23" s="14"/>
      <c r="D23" s="14">
        <v>224</v>
      </c>
      <c r="E23" s="14" t="s">
        <v>18</v>
      </c>
      <c r="F23" s="14">
        <v>160</v>
      </c>
      <c r="G23" s="26">
        <f t="shared" si="0"/>
        <v>35840</v>
      </c>
    </row>
    <row r="24" spans="1:7" ht="12.75" customHeight="1">
      <c r="A24" s="25" t="s">
        <v>30</v>
      </c>
      <c r="B24" s="14" t="s">
        <v>31</v>
      </c>
      <c r="C24" s="14"/>
      <c r="D24" s="14">
        <v>609</v>
      </c>
      <c r="E24" s="14" t="s">
        <v>18</v>
      </c>
      <c r="F24" s="14">
        <v>100</v>
      </c>
      <c r="G24" s="26">
        <f t="shared" si="0"/>
        <v>60900</v>
      </c>
    </row>
    <row r="25" spans="1:7" ht="12.75" customHeight="1">
      <c r="A25" s="25" t="s">
        <v>32</v>
      </c>
      <c r="B25" s="14" t="s">
        <v>33</v>
      </c>
      <c r="C25" s="14"/>
      <c r="D25" s="14">
        <v>1574</v>
      </c>
      <c r="E25" s="14" t="s">
        <v>18</v>
      </c>
      <c r="F25" s="14">
        <v>50</v>
      </c>
      <c r="G25" s="26">
        <f t="shared" si="0"/>
        <v>78700</v>
      </c>
    </row>
    <row r="26" spans="1:7" ht="12.75" customHeight="1">
      <c r="A26" s="25" t="s">
        <v>34</v>
      </c>
      <c r="B26" s="22" t="s">
        <v>56</v>
      </c>
      <c r="C26" s="14"/>
      <c r="D26" s="14">
        <v>100</v>
      </c>
      <c r="E26" s="14" t="s">
        <v>18</v>
      </c>
      <c r="F26" s="14">
        <v>200</v>
      </c>
      <c r="G26" s="26">
        <f t="shared" si="0"/>
        <v>20000</v>
      </c>
    </row>
    <row r="27" spans="1:7" ht="12.75" customHeight="1">
      <c r="A27" s="25" t="s">
        <v>48</v>
      </c>
      <c r="B27" s="22" t="s">
        <v>57</v>
      </c>
      <c r="C27" s="14"/>
      <c r="D27" s="15">
        <f>10934+80+24+41+4+52</f>
        <v>11135</v>
      </c>
      <c r="E27" s="14" t="s">
        <v>18</v>
      </c>
      <c r="F27" s="14">
        <v>3.5</v>
      </c>
      <c r="G27" s="26">
        <f t="shared" si="0"/>
        <v>38972.5</v>
      </c>
    </row>
    <row r="28" spans="1:7" ht="12.75" customHeight="1">
      <c r="A28" s="25" t="s">
        <v>49</v>
      </c>
      <c r="B28" s="14" t="s">
        <v>59</v>
      </c>
      <c r="C28" s="14"/>
      <c r="D28" s="14"/>
      <c r="E28" s="14"/>
      <c r="F28" s="14"/>
      <c r="G28" s="26">
        <v>-19800</v>
      </c>
    </row>
    <row r="29" spans="1:7" ht="12.75" customHeight="1">
      <c r="A29" s="25" t="s">
        <v>68</v>
      </c>
      <c r="B29" s="22" t="s">
        <v>58</v>
      </c>
      <c r="C29" s="14"/>
      <c r="D29" s="14">
        <v>8180</v>
      </c>
      <c r="E29" s="14" t="s">
        <v>18</v>
      </c>
      <c r="F29" s="14">
        <v>1.5</v>
      </c>
      <c r="G29" s="26">
        <f t="shared" si="0"/>
        <v>12270</v>
      </c>
    </row>
    <row r="30" spans="1:7" ht="12.75" customHeight="1">
      <c r="A30" s="16"/>
      <c r="B30" s="22" t="s">
        <v>21</v>
      </c>
      <c r="C30" s="14"/>
      <c r="D30" s="14"/>
      <c r="E30" s="14"/>
      <c r="F30" s="14"/>
      <c r="G30" s="23">
        <f>SUM(G19:G29)</f>
        <v>379962.5</v>
      </c>
    </row>
    <row r="31" spans="1:7" ht="12.75" customHeight="1">
      <c r="A31" s="83" t="s">
        <v>35</v>
      </c>
      <c r="B31" s="84"/>
      <c r="C31" s="84"/>
      <c r="D31" s="84"/>
      <c r="E31" s="84"/>
      <c r="F31" s="84"/>
      <c r="G31" s="85"/>
    </row>
    <row r="32" spans="1:7" ht="12.75" customHeight="1">
      <c r="A32" s="14">
        <v>1</v>
      </c>
      <c r="B32" s="14" t="s">
        <v>36</v>
      </c>
      <c r="C32" s="14"/>
      <c r="D32" s="14">
        <f>370+2+4</f>
        <v>376</v>
      </c>
      <c r="E32" s="14" t="s">
        <v>19</v>
      </c>
      <c r="F32" s="14">
        <v>100</v>
      </c>
      <c r="G32" s="23">
        <f>D32*F32</f>
        <v>37600</v>
      </c>
    </row>
    <row r="33" spans="1:11" ht="12.75" customHeight="1">
      <c r="A33" s="14">
        <v>2</v>
      </c>
      <c r="B33" s="63" t="s">
        <v>69</v>
      </c>
      <c r="C33" s="14"/>
      <c r="D33" s="14"/>
      <c r="E33" s="14"/>
      <c r="F33" s="14"/>
      <c r="G33" s="26">
        <v>43000</v>
      </c>
      <c r="K33" s="62"/>
    </row>
    <row r="34" spans="1:11" ht="12.75" customHeight="1">
      <c r="A34" s="86" t="s">
        <v>60</v>
      </c>
      <c r="B34" s="87"/>
      <c r="C34" s="87"/>
      <c r="D34" s="87"/>
      <c r="E34" s="87"/>
      <c r="F34" s="87"/>
      <c r="G34" s="88"/>
    </row>
    <row r="35" spans="1:11" ht="12.75" customHeight="1">
      <c r="A35" s="10">
        <v>1</v>
      </c>
      <c r="B35" s="89" t="s">
        <v>61</v>
      </c>
      <c r="C35" s="78"/>
      <c r="D35" s="78"/>
      <c r="E35" s="78"/>
      <c r="F35" s="79"/>
      <c r="G35" s="13">
        <f>G9+G16-G30-G32-G33</f>
        <v>28396.430000000051</v>
      </c>
      <c r="H35" s="32"/>
    </row>
    <row r="36" spans="1:11" ht="12.75" customHeight="1">
      <c r="A36" s="27">
        <v>2</v>
      </c>
      <c r="B36" s="78" t="s">
        <v>62</v>
      </c>
      <c r="C36" s="78"/>
      <c r="D36" s="78"/>
      <c r="E36" s="78"/>
      <c r="F36" s="78"/>
      <c r="G36" s="79"/>
    </row>
    <row r="38" spans="1:11" ht="12.75" customHeight="1">
      <c r="A38" s="9"/>
      <c r="B38" s="9" t="s">
        <v>37</v>
      </c>
      <c r="C38" s="28" t="s">
        <v>63</v>
      </c>
      <c r="D38" s="9" t="s">
        <v>38</v>
      </c>
      <c r="E38" s="29" t="s">
        <v>64</v>
      </c>
      <c r="F38" s="9"/>
      <c r="G38" s="30"/>
    </row>
    <row r="39" spans="1:11" ht="12.75" customHeight="1">
      <c r="A39" s="9"/>
      <c r="B39" s="9" t="s">
        <v>39</v>
      </c>
      <c r="C39" s="12">
        <v>43761</v>
      </c>
      <c r="D39" s="9" t="s">
        <v>39</v>
      </c>
      <c r="E39" s="11">
        <v>43761</v>
      </c>
      <c r="F39" s="9"/>
      <c r="G39" s="30"/>
    </row>
    <row r="49" spans="7:7" ht="12.75" customHeight="1">
      <c r="G49"/>
    </row>
  </sheetData>
  <mergeCells count="9">
    <mergeCell ref="A1:G1"/>
    <mergeCell ref="A2:G2"/>
    <mergeCell ref="A3:G3"/>
    <mergeCell ref="A10:G10"/>
    <mergeCell ref="B36:G36"/>
    <mergeCell ref="A17:G17"/>
    <mergeCell ref="A31:G31"/>
    <mergeCell ref="A34:G34"/>
    <mergeCell ref="B35:F35"/>
  </mergeCells>
  <phoneticPr fontId="3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00"/>
  <sheetViews>
    <sheetView topLeftCell="A25" workbookViewId="0">
      <selection activeCell="J35" sqref="J35"/>
    </sheetView>
  </sheetViews>
  <sheetFormatPr defaultColWidth="8.875" defaultRowHeight="21.6" customHeight="1"/>
  <cols>
    <col min="1" max="1" width="11.875" style="38" customWidth="1"/>
    <col min="2" max="2" width="11.125" style="39" customWidth="1"/>
    <col min="3" max="3" width="9" style="39" customWidth="1"/>
    <col min="4" max="4" width="10.5" style="40" customWidth="1"/>
    <col min="5" max="5" width="35.5" style="40" customWidth="1"/>
    <col min="6" max="6" width="6.25" style="40" customWidth="1"/>
    <col min="7" max="8" width="8.875" style="40"/>
    <col min="9" max="9" width="19.625" style="41" customWidth="1"/>
    <col min="10" max="10" width="36.875" style="39" customWidth="1"/>
    <col min="11" max="11" width="25.5" style="40" customWidth="1"/>
    <col min="12" max="16384" width="8.875" style="40"/>
  </cols>
  <sheetData>
    <row r="1" spans="1:13" s="37" customFormat="1" ht="21.6" customHeight="1">
      <c r="A1" s="96" t="s">
        <v>150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</row>
    <row r="2" spans="1:13" s="37" customFormat="1" ht="21.6" customHeight="1">
      <c r="A2" s="34" t="s">
        <v>40</v>
      </c>
      <c r="B2" s="35" t="s">
        <v>43</v>
      </c>
      <c r="C2" s="35" t="s">
        <v>44</v>
      </c>
      <c r="D2" s="36" t="s">
        <v>45</v>
      </c>
      <c r="E2" s="36" t="s">
        <v>71</v>
      </c>
      <c r="F2" s="36" t="s">
        <v>15</v>
      </c>
      <c r="G2" s="36" t="s">
        <v>46</v>
      </c>
      <c r="H2" s="36" t="s">
        <v>14</v>
      </c>
      <c r="I2" s="33" t="s">
        <v>104</v>
      </c>
      <c r="J2" s="35" t="s">
        <v>72</v>
      </c>
      <c r="K2" s="36" t="s">
        <v>47</v>
      </c>
      <c r="L2" s="36" t="s">
        <v>73</v>
      </c>
      <c r="M2" s="36"/>
    </row>
    <row r="3" spans="1:13" ht="21.6" customHeight="1">
      <c r="A3" s="64">
        <v>43709</v>
      </c>
      <c r="B3" s="65" t="s">
        <v>74</v>
      </c>
      <c r="C3" s="65" t="s">
        <v>75</v>
      </c>
      <c r="D3" s="66" t="s">
        <v>76</v>
      </c>
      <c r="E3" s="66" t="s">
        <v>77</v>
      </c>
      <c r="F3" s="36"/>
      <c r="G3" s="66"/>
      <c r="H3" s="66">
        <v>1</v>
      </c>
      <c r="I3" s="33">
        <v>100</v>
      </c>
      <c r="J3" s="65"/>
      <c r="K3" s="66"/>
      <c r="L3" s="36" t="s">
        <v>80</v>
      </c>
      <c r="M3" s="66"/>
    </row>
    <row r="4" spans="1:13" ht="21.6" customHeight="1">
      <c r="A4" s="64">
        <v>43709</v>
      </c>
      <c r="B4" s="65" t="s">
        <v>74</v>
      </c>
      <c r="C4" s="65" t="s">
        <v>78</v>
      </c>
      <c r="D4" s="66" t="s">
        <v>76</v>
      </c>
      <c r="E4" s="66" t="s">
        <v>79</v>
      </c>
      <c r="F4" s="36"/>
      <c r="G4" s="66"/>
      <c r="H4" s="66">
        <v>1</v>
      </c>
      <c r="I4" s="33">
        <v>50</v>
      </c>
      <c r="J4" s="65"/>
      <c r="K4" s="66"/>
      <c r="L4" s="36" t="s">
        <v>80</v>
      </c>
      <c r="M4" s="66"/>
    </row>
    <row r="5" spans="1:13" ht="21.6" customHeight="1">
      <c r="A5" s="64">
        <v>43709</v>
      </c>
      <c r="B5" s="65" t="s">
        <v>74</v>
      </c>
      <c r="C5" s="65" t="s">
        <v>81</v>
      </c>
      <c r="D5" s="66" t="s">
        <v>76</v>
      </c>
      <c r="E5" s="66" t="s">
        <v>82</v>
      </c>
      <c r="F5" s="36"/>
      <c r="G5" s="66"/>
      <c r="H5" s="66">
        <v>1</v>
      </c>
      <c r="I5" s="33">
        <v>100</v>
      </c>
      <c r="J5" s="65"/>
      <c r="K5" s="66"/>
      <c r="L5" s="36" t="s">
        <v>80</v>
      </c>
      <c r="M5" s="66"/>
    </row>
    <row r="6" spans="1:13" ht="21.6" customHeight="1">
      <c r="A6" s="64">
        <v>43709</v>
      </c>
      <c r="B6" s="65" t="s">
        <v>74</v>
      </c>
      <c r="C6" s="65" t="s">
        <v>78</v>
      </c>
      <c r="D6" s="66" t="s">
        <v>76</v>
      </c>
      <c r="E6" s="66" t="s">
        <v>83</v>
      </c>
      <c r="F6" s="36"/>
      <c r="G6" s="66"/>
      <c r="H6" s="66">
        <v>1</v>
      </c>
      <c r="I6" s="33">
        <v>5</v>
      </c>
      <c r="J6" s="65"/>
      <c r="K6" s="66"/>
      <c r="L6" s="36" t="s">
        <v>80</v>
      </c>
      <c r="M6" s="66"/>
    </row>
    <row r="7" spans="1:13" ht="21.6" customHeight="1">
      <c r="A7" s="64">
        <v>43705</v>
      </c>
      <c r="B7" s="65" t="s">
        <v>84</v>
      </c>
      <c r="C7" s="65" t="s">
        <v>78</v>
      </c>
      <c r="D7" s="66" t="s">
        <v>76</v>
      </c>
      <c r="E7" s="66" t="s">
        <v>85</v>
      </c>
      <c r="F7" s="36" t="s">
        <v>86</v>
      </c>
      <c r="G7" s="66">
        <v>160</v>
      </c>
      <c r="H7" s="66">
        <v>10</v>
      </c>
      <c r="I7" s="33">
        <v>1600</v>
      </c>
      <c r="J7" s="65" t="s">
        <v>87</v>
      </c>
      <c r="K7" s="66"/>
      <c r="L7" s="36" t="s">
        <v>80</v>
      </c>
      <c r="M7" s="66"/>
    </row>
    <row r="8" spans="1:13" ht="21.6" customHeight="1">
      <c r="A8" s="64">
        <v>43705</v>
      </c>
      <c r="B8" s="65" t="s">
        <v>88</v>
      </c>
      <c r="C8" s="65" t="s">
        <v>89</v>
      </c>
      <c r="D8" s="66" t="s">
        <v>90</v>
      </c>
      <c r="E8" s="66" t="s">
        <v>77</v>
      </c>
      <c r="F8" s="36"/>
      <c r="G8" s="66"/>
      <c r="H8" s="66">
        <v>1</v>
      </c>
      <c r="I8" s="33">
        <v>100</v>
      </c>
      <c r="J8" s="65"/>
      <c r="K8" s="66"/>
      <c r="L8" s="36" t="s">
        <v>80</v>
      </c>
      <c r="M8" s="66"/>
    </row>
    <row r="9" spans="1:13" ht="21.6" customHeight="1">
      <c r="A9" s="64">
        <v>43705</v>
      </c>
      <c r="B9" s="65" t="s">
        <v>88</v>
      </c>
      <c r="C9" s="65" t="s">
        <v>89</v>
      </c>
      <c r="D9" s="66" t="s">
        <v>90</v>
      </c>
      <c r="E9" s="66" t="s">
        <v>79</v>
      </c>
      <c r="F9" s="36"/>
      <c r="G9" s="66"/>
      <c r="H9" s="66">
        <v>1</v>
      </c>
      <c r="I9" s="33">
        <v>50</v>
      </c>
      <c r="J9" s="65"/>
      <c r="K9" s="66"/>
      <c r="L9" s="36" t="s">
        <v>80</v>
      </c>
      <c r="M9" s="66"/>
    </row>
    <row r="10" spans="1:13" ht="21.6" customHeight="1">
      <c r="A10" s="64">
        <v>43705</v>
      </c>
      <c r="B10" s="65" t="s">
        <v>88</v>
      </c>
      <c r="C10" s="65" t="s">
        <v>91</v>
      </c>
      <c r="D10" s="66" t="s">
        <v>90</v>
      </c>
      <c r="E10" s="66" t="s">
        <v>82</v>
      </c>
      <c r="F10" s="36"/>
      <c r="G10" s="66"/>
      <c r="H10" s="66">
        <v>1</v>
      </c>
      <c r="I10" s="33">
        <v>100</v>
      </c>
      <c r="J10" s="65"/>
      <c r="K10" s="66"/>
      <c r="L10" s="36" t="s">
        <v>80</v>
      </c>
      <c r="M10" s="66"/>
    </row>
    <row r="11" spans="1:13" ht="21.6" customHeight="1">
      <c r="A11" s="64">
        <v>43705</v>
      </c>
      <c r="B11" s="65" t="s">
        <v>88</v>
      </c>
      <c r="C11" s="65" t="s">
        <v>92</v>
      </c>
      <c r="D11" s="66" t="s">
        <v>90</v>
      </c>
      <c r="E11" s="66" t="s">
        <v>83</v>
      </c>
      <c r="F11" s="36"/>
      <c r="G11" s="66"/>
      <c r="H11" s="66">
        <v>1</v>
      </c>
      <c r="I11" s="33">
        <v>5</v>
      </c>
      <c r="J11" s="65"/>
      <c r="K11" s="66"/>
      <c r="L11" s="36" t="s">
        <v>80</v>
      </c>
      <c r="M11" s="66"/>
    </row>
    <row r="12" spans="1:13" ht="21.6" customHeight="1">
      <c r="A12" s="64">
        <v>43705</v>
      </c>
      <c r="B12" s="65" t="s">
        <v>93</v>
      </c>
      <c r="C12" s="65" t="s">
        <v>94</v>
      </c>
      <c r="D12" s="66" t="s">
        <v>90</v>
      </c>
      <c r="E12" s="66" t="s">
        <v>95</v>
      </c>
      <c r="F12" s="36" t="s">
        <v>96</v>
      </c>
      <c r="G12" s="66"/>
      <c r="H12" s="66">
        <v>1</v>
      </c>
      <c r="I12" s="33">
        <v>2020</v>
      </c>
      <c r="J12" s="65"/>
      <c r="K12" s="66"/>
      <c r="L12" s="36" t="s">
        <v>80</v>
      </c>
      <c r="M12" s="66"/>
    </row>
    <row r="13" spans="1:13" ht="21.6" customHeight="1">
      <c r="A13" s="64">
        <v>43705</v>
      </c>
      <c r="B13" s="65" t="s">
        <v>93</v>
      </c>
      <c r="C13" s="65" t="s">
        <v>94</v>
      </c>
      <c r="D13" s="66" t="s">
        <v>90</v>
      </c>
      <c r="E13" s="66" t="s">
        <v>97</v>
      </c>
      <c r="F13" s="36" t="s">
        <v>86</v>
      </c>
      <c r="G13" s="66">
        <v>60</v>
      </c>
      <c r="H13" s="66">
        <v>5</v>
      </c>
      <c r="I13" s="33">
        <v>300</v>
      </c>
      <c r="J13" s="65" t="s">
        <v>98</v>
      </c>
      <c r="K13" s="66"/>
      <c r="L13" s="36" t="s">
        <v>80</v>
      </c>
      <c r="M13" s="66"/>
    </row>
    <row r="14" spans="1:13" ht="21.6" customHeight="1">
      <c r="A14" s="64">
        <v>43705</v>
      </c>
      <c r="B14" s="65" t="s">
        <v>93</v>
      </c>
      <c r="C14" s="65" t="s">
        <v>89</v>
      </c>
      <c r="D14" s="66" t="s">
        <v>90</v>
      </c>
      <c r="E14" s="66" t="s">
        <v>99</v>
      </c>
      <c r="F14" s="36" t="s">
        <v>86</v>
      </c>
      <c r="G14" s="66">
        <v>6</v>
      </c>
      <c r="H14" s="66">
        <v>10</v>
      </c>
      <c r="I14" s="33">
        <v>60</v>
      </c>
      <c r="J14" s="65"/>
      <c r="K14" s="66"/>
      <c r="L14" s="36" t="s">
        <v>80</v>
      </c>
      <c r="M14" s="66"/>
    </row>
    <row r="15" spans="1:13" ht="21.6" customHeight="1">
      <c r="A15" s="64">
        <v>43705</v>
      </c>
      <c r="B15" s="65" t="s">
        <v>100</v>
      </c>
      <c r="C15" s="65" t="s">
        <v>101</v>
      </c>
      <c r="D15" s="66" t="s">
        <v>102</v>
      </c>
      <c r="E15" s="36" t="s">
        <v>103</v>
      </c>
      <c r="F15" s="36" t="s">
        <v>86</v>
      </c>
      <c r="G15" s="66">
        <v>6</v>
      </c>
      <c r="H15" s="66">
        <v>30</v>
      </c>
      <c r="I15" s="33">
        <v>180</v>
      </c>
      <c r="J15" s="65"/>
      <c r="K15" s="66"/>
      <c r="L15" s="36" t="s">
        <v>80</v>
      </c>
      <c r="M15" s="66"/>
    </row>
    <row r="16" spans="1:13" ht="21.6" customHeight="1">
      <c r="A16" s="64">
        <v>43705</v>
      </c>
      <c r="B16" s="65" t="s">
        <v>106</v>
      </c>
      <c r="C16" s="65" t="s">
        <v>107</v>
      </c>
      <c r="D16" s="66" t="s">
        <v>102</v>
      </c>
      <c r="E16" s="66" t="s">
        <v>82</v>
      </c>
      <c r="F16" s="36"/>
      <c r="G16" s="66" t="s">
        <v>105</v>
      </c>
      <c r="H16" s="66">
        <v>1</v>
      </c>
      <c r="I16" s="33">
        <v>100</v>
      </c>
      <c r="J16" s="65"/>
      <c r="K16" s="66"/>
      <c r="L16" s="36" t="s">
        <v>80</v>
      </c>
      <c r="M16" s="66"/>
    </row>
    <row r="17" spans="1:13" ht="21.6" customHeight="1">
      <c r="A17" s="64">
        <v>43705</v>
      </c>
      <c r="B17" s="65" t="s">
        <v>106</v>
      </c>
      <c r="C17" s="65" t="s">
        <v>108</v>
      </c>
      <c r="D17" s="66" t="s">
        <v>102</v>
      </c>
      <c r="E17" s="66" t="s">
        <v>79</v>
      </c>
      <c r="F17" s="36"/>
      <c r="G17" s="66"/>
      <c r="H17" s="66">
        <v>1</v>
      </c>
      <c r="I17" s="33">
        <v>50</v>
      </c>
      <c r="J17" s="65"/>
      <c r="K17" s="66"/>
      <c r="L17" s="36" t="s">
        <v>80</v>
      </c>
      <c r="M17" s="66"/>
    </row>
    <row r="18" spans="1:13" ht="21.6" customHeight="1">
      <c r="A18" s="64">
        <v>43719</v>
      </c>
      <c r="B18" s="65" t="s">
        <v>109</v>
      </c>
      <c r="C18" s="65" t="s">
        <v>110</v>
      </c>
      <c r="D18" s="66" t="s">
        <v>111</v>
      </c>
      <c r="E18" s="66" t="s">
        <v>85</v>
      </c>
      <c r="F18" s="36" t="s">
        <v>86</v>
      </c>
      <c r="G18" s="66">
        <v>60</v>
      </c>
      <c r="H18" s="66">
        <v>5</v>
      </c>
      <c r="I18" s="33">
        <f>G18*H18</f>
        <v>300</v>
      </c>
      <c r="J18" s="65" t="s">
        <v>112</v>
      </c>
      <c r="K18" s="66"/>
      <c r="L18" s="36" t="s">
        <v>80</v>
      </c>
      <c r="M18" s="66"/>
    </row>
    <row r="19" spans="1:13" ht="21.6" customHeight="1">
      <c r="A19" s="64">
        <v>43720</v>
      </c>
      <c r="B19" s="65" t="s">
        <v>113</v>
      </c>
      <c r="C19" s="65" t="s">
        <v>114</v>
      </c>
      <c r="D19" s="66" t="s">
        <v>115</v>
      </c>
      <c r="E19" s="66" t="s">
        <v>103</v>
      </c>
      <c r="F19" s="36" t="s">
        <v>86</v>
      </c>
      <c r="G19" s="66">
        <v>6</v>
      </c>
      <c r="H19" s="66">
        <v>30</v>
      </c>
      <c r="I19" s="33">
        <f>G19*H19</f>
        <v>180</v>
      </c>
      <c r="J19" s="65"/>
      <c r="K19" s="66"/>
      <c r="L19" s="36" t="s">
        <v>80</v>
      </c>
      <c r="M19" s="66"/>
    </row>
    <row r="20" spans="1:13" ht="21.6" customHeight="1">
      <c r="A20" s="64">
        <v>43713</v>
      </c>
      <c r="B20" s="65" t="s">
        <v>116</v>
      </c>
      <c r="C20" s="65"/>
      <c r="D20" s="66"/>
      <c r="E20" s="66" t="s">
        <v>119</v>
      </c>
      <c r="F20" s="36"/>
      <c r="G20" s="66"/>
      <c r="H20" s="66"/>
      <c r="I20" s="33">
        <v>1321</v>
      </c>
      <c r="J20" s="65"/>
      <c r="K20" s="66"/>
      <c r="L20" s="36" t="s">
        <v>80</v>
      </c>
      <c r="M20" s="66"/>
    </row>
    <row r="21" spans="1:13" ht="21.6" customHeight="1">
      <c r="A21" s="64">
        <v>43719</v>
      </c>
      <c r="B21" s="65" t="s">
        <v>117</v>
      </c>
      <c r="C21" s="65"/>
      <c r="D21" s="66"/>
      <c r="E21" s="66" t="s">
        <v>118</v>
      </c>
      <c r="F21" s="36"/>
      <c r="G21" s="66"/>
      <c r="H21" s="66"/>
      <c r="I21" s="33">
        <v>2874</v>
      </c>
      <c r="J21" s="65"/>
      <c r="K21" s="66"/>
      <c r="L21" s="36" t="s">
        <v>80</v>
      </c>
      <c r="M21" s="66"/>
    </row>
    <row r="22" spans="1:13" ht="21.6" customHeight="1">
      <c r="A22" s="64">
        <v>43722</v>
      </c>
      <c r="B22" s="65" t="s">
        <v>120</v>
      </c>
      <c r="C22" s="65"/>
      <c r="D22" s="66"/>
      <c r="E22" s="66" t="s">
        <v>121</v>
      </c>
      <c r="F22" s="36"/>
      <c r="G22" s="66"/>
      <c r="H22" s="66"/>
      <c r="I22" s="33">
        <v>1384</v>
      </c>
      <c r="J22" s="65"/>
      <c r="K22" s="66"/>
      <c r="L22" s="36" t="s">
        <v>80</v>
      </c>
      <c r="M22" s="66"/>
    </row>
    <row r="23" spans="1:13" ht="21.6" customHeight="1">
      <c r="A23" s="64">
        <v>43722</v>
      </c>
      <c r="B23" s="65" t="s">
        <v>122</v>
      </c>
      <c r="C23" s="65" t="s">
        <v>123</v>
      </c>
      <c r="D23" s="66" t="s">
        <v>124</v>
      </c>
      <c r="E23" s="66" t="s">
        <v>103</v>
      </c>
      <c r="F23" s="36" t="s">
        <v>86</v>
      </c>
      <c r="G23" s="66">
        <v>6</v>
      </c>
      <c r="H23" s="66">
        <v>25</v>
      </c>
      <c r="I23" s="33">
        <f>G23*H23</f>
        <v>150</v>
      </c>
      <c r="J23" s="65"/>
      <c r="K23" s="66"/>
      <c r="L23" s="36" t="s">
        <v>80</v>
      </c>
      <c r="M23" s="66"/>
    </row>
    <row r="24" spans="1:13" ht="21.6" customHeight="1">
      <c r="A24" s="64">
        <v>43722</v>
      </c>
      <c r="B24" s="65" t="s">
        <v>125</v>
      </c>
      <c r="C24" s="65" t="s">
        <v>126</v>
      </c>
      <c r="D24" s="66" t="s">
        <v>127</v>
      </c>
      <c r="E24" s="66" t="s">
        <v>103</v>
      </c>
      <c r="F24" s="66" t="s">
        <v>86</v>
      </c>
      <c r="G24" s="66">
        <v>6</v>
      </c>
      <c r="H24" s="66">
        <v>15</v>
      </c>
      <c r="I24" s="33">
        <f t="shared" ref="I24:I87" si="0">G24*H24</f>
        <v>90</v>
      </c>
      <c r="J24" s="65"/>
      <c r="K24" s="66"/>
      <c r="L24" s="36" t="s">
        <v>80</v>
      </c>
      <c r="M24" s="66"/>
    </row>
    <row r="25" spans="1:13" ht="21.6" customHeight="1">
      <c r="A25" s="64">
        <v>43722</v>
      </c>
      <c r="B25" s="65" t="s">
        <v>128</v>
      </c>
      <c r="C25" s="65" t="s">
        <v>129</v>
      </c>
      <c r="D25" s="66" t="s">
        <v>130</v>
      </c>
      <c r="E25" s="66" t="s">
        <v>103</v>
      </c>
      <c r="F25" s="66" t="s">
        <v>86</v>
      </c>
      <c r="G25" s="66">
        <v>6</v>
      </c>
      <c r="H25" s="66">
        <v>20</v>
      </c>
      <c r="I25" s="33">
        <f t="shared" si="0"/>
        <v>120</v>
      </c>
      <c r="J25" s="65"/>
      <c r="K25" s="66"/>
      <c r="L25" s="36" t="s">
        <v>80</v>
      </c>
      <c r="M25" s="66"/>
    </row>
    <row r="26" spans="1:13" ht="25.15" customHeight="1">
      <c r="A26" s="64">
        <v>43722</v>
      </c>
      <c r="B26" s="65" t="s">
        <v>131</v>
      </c>
      <c r="C26" s="65" t="s">
        <v>132</v>
      </c>
      <c r="D26" s="66" t="s">
        <v>133</v>
      </c>
      <c r="E26" s="66" t="s">
        <v>103</v>
      </c>
      <c r="F26" s="66" t="s">
        <v>86</v>
      </c>
      <c r="G26" s="66">
        <v>6</v>
      </c>
      <c r="H26" s="66">
        <v>30</v>
      </c>
      <c r="I26" s="33">
        <f t="shared" si="0"/>
        <v>180</v>
      </c>
      <c r="J26" s="65"/>
      <c r="K26" s="66"/>
      <c r="L26" s="36" t="s">
        <v>80</v>
      </c>
      <c r="M26" s="66"/>
    </row>
    <row r="27" spans="1:13" ht="21.6" customHeight="1">
      <c r="A27" s="64">
        <v>43722</v>
      </c>
      <c r="B27" s="65" t="s">
        <v>134</v>
      </c>
      <c r="C27" s="65" t="s">
        <v>135</v>
      </c>
      <c r="D27" s="66" t="s">
        <v>136</v>
      </c>
      <c r="E27" s="66" t="s">
        <v>103</v>
      </c>
      <c r="F27" s="66" t="s">
        <v>86</v>
      </c>
      <c r="G27" s="66">
        <v>6</v>
      </c>
      <c r="H27" s="66">
        <v>10</v>
      </c>
      <c r="I27" s="33">
        <f t="shared" si="0"/>
        <v>60</v>
      </c>
      <c r="J27" s="65"/>
      <c r="K27" s="66"/>
      <c r="L27" s="36" t="s">
        <v>80</v>
      </c>
      <c r="M27" s="66"/>
    </row>
    <row r="28" spans="1:13" ht="21.6" customHeight="1">
      <c r="A28" s="64">
        <v>43723</v>
      </c>
      <c r="B28" s="65" t="s">
        <v>137</v>
      </c>
      <c r="C28" s="65" t="s">
        <v>138</v>
      </c>
      <c r="D28" s="66" t="s">
        <v>139</v>
      </c>
      <c r="E28" s="66" t="s">
        <v>103</v>
      </c>
      <c r="F28" s="66" t="s">
        <v>86</v>
      </c>
      <c r="G28" s="66">
        <v>6</v>
      </c>
      <c r="H28" s="66">
        <v>40</v>
      </c>
      <c r="I28" s="33">
        <f t="shared" si="0"/>
        <v>240</v>
      </c>
      <c r="J28" s="65"/>
      <c r="K28" s="66"/>
      <c r="L28" s="36" t="s">
        <v>80</v>
      </c>
      <c r="M28" s="66"/>
    </row>
    <row r="29" spans="1:13" ht="21.6" customHeight="1">
      <c r="A29" s="64">
        <v>43723</v>
      </c>
      <c r="B29" s="65" t="s">
        <v>140</v>
      </c>
      <c r="C29" s="65" t="s">
        <v>141</v>
      </c>
      <c r="D29" s="66" t="s">
        <v>142</v>
      </c>
      <c r="E29" s="66" t="s">
        <v>103</v>
      </c>
      <c r="F29" s="66" t="s">
        <v>86</v>
      </c>
      <c r="G29" s="66">
        <v>6</v>
      </c>
      <c r="H29" s="66">
        <v>10</v>
      </c>
      <c r="I29" s="33">
        <f t="shared" si="0"/>
        <v>60</v>
      </c>
      <c r="J29" s="65"/>
      <c r="K29" s="66" t="s">
        <v>143</v>
      </c>
      <c r="L29" s="36" t="s">
        <v>80</v>
      </c>
      <c r="M29" s="66"/>
    </row>
    <row r="30" spans="1:13" ht="21.6" customHeight="1">
      <c r="A30" s="64">
        <v>43725</v>
      </c>
      <c r="B30" s="65" t="s">
        <v>144</v>
      </c>
      <c r="C30" s="65" t="s">
        <v>145</v>
      </c>
      <c r="D30" s="66" t="s">
        <v>146</v>
      </c>
      <c r="E30" s="66" t="s">
        <v>103</v>
      </c>
      <c r="F30" s="66" t="s">
        <v>86</v>
      </c>
      <c r="G30" s="66">
        <v>6</v>
      </c>
      <c r="H30" s="66">
        <v>20</v>
      </c>
      <c r="I30" s="33">
        <f t="shared" si="0"/>
        <v>120</v>
      </c>
      <c r="J30" s="65"/>
      <c r="K30" s="66"/>
      <c r="L30" s="36" t="s">
        <v>80</v>
      </c>
      <c r="M30" s="66"/>
    </row>
    <row r="31" spans="1:13" ht="21.6" customHeight="1">
      <c r="A31" s="64">
        <v>43725</v>
      </c>
      <c r="B31" s="65" t="s">
        <v>147</v>
      </c>
      <c r="C31" s="65" t="s">
        <v>148</v>
      </c>
      <c r="D31" s="66" t="s">
        <v>149</v>
      </c>
      <c r="E31" s="36" t="s">
        <v>103</v>
      </c>
      <c r="F31" s="66" t="s">
        <v>86</v>
      </c>
      <c r="G31" s="66">
        <v>6</v>
      </c>
      <c r="H31" s="66">
        <v>35</v>
      </c>
      <c r="I31" s="33">
        <f t="shared" si="0"/>
        <v>210</v>
      </c>
      <c r="J31" s="65"/>
      <c r="K31" s="66"/>
      <c r="L31" s="36" t="s">
        <v>80</v>
      </c>
      <c r="M31" s="66"/>
    </row>
    <row r="32" spans="1:13" ht="21.6" customHeight="1">
      <c r="A32" s="64">
        <v>43709</v>
      </c>
      <c r="B32" s="65" t="s">
        <v>194</v>
      </c>
      <c r="C32" s="65" t="s">
        <v>195</v>
      </c>
      <c r="D32" s="66" t="s">
        <v>196</v>
      </c>
      <c r="E32" s="66" t="s">
        <v>197</v>
      </c>
      <c r="F32" s="66" t="s">
        <v>198</v>
      </c>
      <c r="G32" s="66">
        <v>5</v>
      </c>
      <c r="H32" s="66">
        <v>30</v>
      </c>
      <c r="I32" s="33">
        <f t="shared" si="0"/>
        <v>150</v>
      </c>
      <c r="J32" s="65" t="s">
        <v>199</v>
      </c>
      <c r="K32" s="66"/>
      <c r="L32" s="36" t="s">
        <v>205</v>
      </c>
      <c r="M32" s="66"/>
    </row>
    <row r="33" spans="1:13" ht="21.6" customHeight="1">
      <c r="A33" s="64">
        <v>43709</v>
      </c>
      <c r="B33" s="65" t="s">
        <v>200</v>
      </c>
      <c r="C33" s="65" t="s">
        <v>201</v>
      </c>
      <c r="D33" s="66" t="s">
        <v>202</v>
      </c>
      <c r="E33" s="66" t="s">
        <v>203</v>
      </c>
      <c r="F33" s="66" t="s">
        <v>198</v>
      </c>
      <c r="G33" s="66">
        <v>60</v>
      </c>
      <c r="H33" s="66">
        <v>3</v>
      </c>
      <c r="I33" s="33">
        <f t="shared" si="0"/>
        <v>180</v>
      </c>
      <c r="J33" s="65" t="s">
        <v>204</v>
      </c>
      <c r="K33" s="66"/>
      <c r="L33" s="36" t="s">
        <v>205</v>
      </c>
      <c r="M33" s="66"/>
    </row>
    <row r="34" spans="1:13" ht="21.6" customHeight="1">
      <c r="A34" s="64">
        <v>43709</v>
      </c>
      <c r="B34" s="65" t="s">
        <v>200</v>
      </c>
      <c r="C34" s="65" t="s">
        <v>201</v>
      </c>
      <c r="D34" s="66" t="s">
        <v>202</v>
      </c>
      <c r="E34" s="66" t="s">
        <v>203</v>
      </c>
      <c r="F34" s="66" t="s">
        <v>198</v>
      </c>
      <c r="G34" s="66">
        <v>160</v>
      </c>
      <c r="H34" s="66">
        <v>2</v>
      </c>
      <c r="I34" s="33">
        <f t="shared" si="0"/>
        <v>320</v>
      </c>
      <c r="J34" s="65" t="s">
        <v>206</v>
      </c>
      <c r="K34" s="66"/>
      <c r="L34" s="36" t="s">
        <v>205</v>
      </c>
      <c r="M34" s="66"/>
    </row>
    <row r="35" spans="1:13" ht="21.6" customHeight="1">
      <c r="A35" s="64">
        <v>43709</v>
      </c>
      <c r="B35" s="65" t="s">
        <v>207</v>
      </c>
      <c r="C35" s="65" t="s">
        <v>208</v>
      </c>
      <c r="D35" s="66" t="s">
        <v>209</v>
      </c>
      <c r="E35" s="66" t="s">
        <v>203</v>
      </c>
      <c r="F35" s="66" t="s">
        <v>198</v>
      </c>
      <c r="G35" s="66">
        <v>60</v>
      </c>
      <c r="H35" s="66">
        <v>5</v>
      </c>
      <c r="I35" s="33">
        <f t="shared" si="0"/>
        <v>300</v>
      </c>
      <c r="J35" s="65" t="s">
        <v>210</v>
      </c>
      <c r="K35" s="66"/>
      <c r="L35" s="36" t="s">
        <v>205</v>
      </c>
      <c r="M35" s="66"/>
    </row>
    <row r="36" spans="1:13" ht="21.6" customHeight="1">
      <c r="A36" s="64">
        <v>43709</v>
      </c>
      <c r="B36" s="65" t="s">
        <v>211</v>
      </c>
      <c r="C36" s="65" t="s">
        <v>212</v>
      </c>
      <c r="D36" s="66" t="s">
        <v>213</v>
      </c>
      <c r="E36" s="36" t="s">
        <v>203</v>
      </c>
      <c r="F36" s="66" t="s">
        <v>198</v>
      </c>
      <c r="G36" s="66">
        <v>60</v>
      </c>
      <c r="H36" s="66">
        <v>7</v>
      </c>
      <c r="I36" s="33">
        <f t="shared" si="0"/>
        <v>420</v>
      </c>
      <c r="J36" s="65" t="s">
        <v>214</v>
      </c>
      <c r="K36" s="66"/>
      <c r="L36" s="36" t="s">
        <v>205</v>
      </c>
      <c r="M36" s="66"/>
    </row>
    <row r="37" spans="1:13" ht="21.6" customHeight="1">
      <c r="A37" s="64">
        <v>43709</v>
      </c>
      <c r="B37" s="65" t="s">
        <v>211</v>
      </c>
      <c r="C37" s="65" t="s">
        <v>212</v>
      </c>
      <c r="D37" s="66" t="s">
        <v>213</v>
      </c>
      <c r="E37" s="66" t="s">
        <v>203</v>
      </c>
      <c r="F37" s="66" t="s">
        <v>198</v>
      </c>
      <c r="G37" s="66">
        <v>160</v>
      </c>
      <c r="H37" s="66">
        <v>4</v>
      </c>
      <c r="I37" s="33">
        <f t="shared" si="0"/>
        <v>640</v>
      </c>
      <c r="J37" s="65" t="s">
        <v>215</v>
      </c>
      <c r="K37" s="66"/>
      <c r="L37" s="36" t="s">
        <v>205</v>
      </c>
      <c r="M37" s="66"/>
    </row>
    <row r="38" spans="1:13" ht="21.6" customHeight="1">
      <c r="A38" s="64">
        <v>43709</v>
      </c>
      <c r="B38" s="65" t="s">
        <v>216</v>
      </c>
      <c r="C38" s="65" t="s">
        <v>212</v>
      </c>
      <c r="D38" s="66" t="s">
        <v>213</v>
      </c>
      <c r="E38" s="36" t="s">
        <v>217</v>
      </c>
      <c r="F38" s="66" t="s">
        <v>198</v>
      </c>
      <c r="G38" s="66">
        <v>6</v>
      </c>
      <c r="H38" s="66">
        <v>5</v>
      </c>
      <c r="I38" s="33">
        <f t="shared" si="0"/>
        <v>30</v>
      </c>
      <c r="J38" s="65"/>
      <c r="K38" s="66"/>
      <c r="L38" s="36" t="s">
        <v>205</v>
      </c>
      <c r="M38" s="66"/>
    </row>
    <row r="39" spans="1:13" ht="21.6" customHeight="1">
      <c r="A39" s="64">
        <v>43709</v>
      </c>
      <c r="B39" s="65" t="s">
        <v>218</v>
      </c>
      <c r="C39" s="65" t="s">
        <v>219</v>
      </c>
      <c r="D39" s="66" t="s">
        <v>220</v>
      </c>
      <c r="E39" s="66" t="s">
        <v>217</v>
      </c>
      <c r="F39" s="66" t="s">
        <v>198</v>
      </c>
      <c r="G39" s="66">
        <v>6</v>
      </c>
      <c r="H39" s="66">
        <v>30</v>
      </c>
      <c r="I39" s="33">
        <f t="shared" si="0"/>
        <v>180</v>
      </c>
      <c r="J39" s="65"/>
      <c r="K39" s="66"/>
      <c r="L39" s="36" t="s">
        <v>205</v>
      </c>
      <c r="M39" s="66"/>
    </row>
    <row r="40" spans="1:13" ht="21.6" customHeight="1">
      <c r="A40" s="64">
        <v>43709</v>
      </c>
      <c r="B40" s="65" t="s">
        <v>218</v>
      </c>
      <c r="C40" s="65" t="s">
        <v>219</v>
      </c>
      <c r="D40" s="66" t="s">
        <v>220</v>
      </c>
      <c r="E40" s="66" t="s">
        <v>222</v>
      </c>
      <c r="F40" s="66" t="s">
        <v>221</v>
      </c>
      <c r="G40" s="66"/>
      <c r="H40" s="66">
        <v>1</v>
      </c>
      <c r="I40" s="33">
        <v>2020</v>
      </c>
      <c r="J40" s="65"/>
      <c r="K40" s="66"/>
      <c r="L40" s="36" t="s">
        <v>205</v>
      </c>
      <c r="M40" s="66"/>
    </row>
    <row r="41" spans="1:13" ht="21.6" customHeight="1">
      <c r="A41" s="64">
        <v>43709</v>
      </c>
      <c r="B41" s="65" t="s">
        <v>223</v>
      </c>
      <c r="C41" s="65" t="s">
        <v>224</v>
      </c>
      <c r="D41" s="66" t="s">
        <v>225</v>
      </c>
      <c r="E41" s="66" t="s">
        <v>217</v>
      </c>
      <c r="F41" s="66" t="s">
        <v>198</v>
      </c>
      <c r="G41" s="66">
        <v>6</v>
      </c>
      <c r="H41" s="66">
        <v>14</v>
      </c>
      <c r="I41" s="33">
        <f t="shared" si="0"/>
        <v>84</v>
      </c>
      <c r="J41" s="65"/>
      <c r="K41" s="66"/>
      <c r="L41" s="36" t="s">
        <v>205</v>
      </c>
      <c r="M41" s="66"/>
    </row>
    <row r="42" spans="1:13" ht="21.6" customHeight="1">
      <c r="A42" s="64">
        <v>43709</v>
      </c>
      <c r="B42" s="65" t="s">
        <v>226</v>
      </c>
      <c r="C42" s="65" t="s">
        <v>227</v>
      </c>
      <c r="D42" s="66" t="s">
        <v>228</v>
      </c>
      <c r="E42" s="66" t="s">
        <v>197</v>
      </c>
      <c r="F42" s="66" t="s">
        <v>198</v>
      </c>
      <c r="G42" s="66">
        <v>5</v>
      </c>
      <c r="H42" s="66">
        <v>2</v>
      </c>
      <c r="I42" s="33">
        <f t="shared" si="0"/>
        <v>10</v>
      </c>
      <c r="J42" s="65" t="s">
        <v>229</v>
      </c>
      <c r="K42" s="66"/>
      <c r="L42" s="36" t="s">
        <v>205</v>
      </c>
      <c r="M42" s="66"/>
    </row>
    <row r="43" spans="1:13" ht="21.6" customHeight="1">
      <c r="A43" s="64">
        <v>43709</v>
      </c>
      <c r="B43" s="65" t="s">
        <v>230</v>
      </c>
      <c r="C43" s="65" t="s">
        <v>231</v>
      </c>
      <c r="D43" s="66" t="s">
        <v>232</v>
      </c>
      <c r="E43" s="66" t="s">
        <v>203</v>
      </c>
      <c r="F43" s="66" t="s">
        <v>198</v>
      </c>
      <c r="G43" s="66">
        <v>60</v>
      </c>
      <c r="H43" s="66">
        <v>5</v>
      </c>
      <c r="I43" s="33">
        <f t="shared" si="0"/>
        <v>300</v>
      </c>
      <c r="J43" s="65" t="s">
        <v>233</v>
      </c>
      <c r="K43" s="66"/>
      <c r="L43" s="36" t="s">
        <v>205</v>
      </c>
      <c r="M43" s="66"/>
    </row>
    <row r="44" spans="1:13" ht="21.6" customHeight="1">
      <c r="A44" s="64">
        <v>43709</v>
      </c>
      <c r="B44" s="65" t="s">
        <v>230</v>
      </c>
      <c r="C44" s="65" t="s">
        <v>231</v>
      </c>
      <c r="D44" s="66" t="s">
        <v>232</v>
      </c>
      <c r="E44" s="66" t="s">
        <v>217</v>
      </c>
      <c r="F44" s="66" t="s">
        <v>198</v>
      </c>
      <c r="G44" s="66">
        <v>6</v>
      </c>
      <c r="H44" s="66">
        <v>10</v>
      </c>
      <c r="I44" s="33">
        <f t="shared" si="0"/>
        <v>60</v>
      </c>
      <c r="J44" s="65"/>
      <c r="K44" s="66"/>
      <c r="L44" s="36" t="s">
        <v>205</v>
      </c>
      <c r="M44" s="66"/>
    </row>
    <row r="45" spans="1:13" ht="21.6" customHeight="1">
      <c r="A45" s="64">
        <v>43709</v>
      </c>
      <c r="B45" s="65" t="s">
        <v>234</v>
      </c>
      <c r="C45" s="65" t="s">
        <v>235</v>
      </c>
      <c r="D45" s="66" t="s">
        <v>236</v>
      </c>
      <c r="E45" s="66" t="s">
        <v>217</v>
      </c>
      <c r="F45" s="66" t="s">
        <v>198</v>
      </c>
      <c r="G45" s="66">
        <v>6</v>
      </c>
      <c r="H45" s="66">
        <v>20</v>
      </c>
      <c r="I45" s="33">
        <f t="shared" si="0"/>
        <v>120</v>
      </c>
      <c r="J45" s="65"/>
      <c r="K45" s="66"/>
      <c r="L45" s="36" t="s">
        <v>205</v>
      </c>
      <c r="M45" s="66"/>
    </row>
    <row r="46" spans="1:13" ht="21.6" customHeight="1">
      <c r="A46" s="64">
        <v>43709</v>
      </c>
      <c r="B46" s="65" t="s">
        <v>237</v>
      </c>
      <c r="C46" s="65" t="s">
        <v>238</v>
      </c>
      <c r="D46" s="66" t="s">
        <v>239</v>
      </c>
      <c r="E46" s="36" t="s">
        <v>203</v>
      </c>
      <c r="F46" s="66" t="s">
        <v>198</v>
      </c>
      <c r="G46" s="66">
        <v>60</v>
      </c>
      <c r="H46" s="66">
        <v>10</v>
      </c>
      <c r="I46" s="33">
        <f t="shared" si="0"/>
        <v>600</v>
      </c>
      <c r="J46" s="65" t="s">
        <v>240</v>
      </c>
      <c r="K46" s="66"/>
      <c r="L46" s="36" t="s">
        <v>205</v>
      </c>
      <c r="M46" s="66"/>
    </row>
    <row r="47" spans="1:13" ht="21.6" customHeight="1">
      <c r="A47" s="64">
        <v>43709</v>
      </c>
      <c r="B47" s="65" t="s">
        <v>237</v>
      </c>
      <c r="C47" s="65" t="s">
        <v>238</v>
      </c>
      <c r="D47" s="66" t="s">
        <v>239</v>
      </c>
      <c r="E47" s="66" t="s">
        <v>203</v>
      </c>
      <c r="F47" s="66" t="s">
        <v>198</v>
      </c>
      <c r="G47" s="66">
        <v>160</v>
      </c>
      <c r="H47" s="66">
        <v>4</v>
      </c>
      <c r="I47" s="33">
        <f t="shared" si="0"/>
        <v>640</v>
      </c>
      <c r="J47" s="65" t="s">
        <v>241</v>
      </c>
      <c r="K47" s="67"/>
      <c r="L47" s="36" t="s">
        <v>205</v>
      </c>
      <c r="M47" s="66"/>
    </row>
    <row r="48" spans="1:13" ht="21.6" customHeight="1">
      <c r="A48" s="64">
        <v>43709</v>
      </c>
      <c r="B48" s="65" t="s">
        <v>237</v>
      </c>
      <c r="C48" s="65" t="s">
        <v>238</v>
      </c>
      <c r="D48" s="66" t="s">
        <v>239</v>
      </c>
      <c r="E48" s="66" t="s">
        <v>203</v>
      </c>
      <c r="F48" s="66" t="s">
        <v>198</v>
      </c>
      <c r="G48" s="66">
        <v>300</v>
      </c>
      <c r="H48" s="66">
        <v>4</v>
      </c>
      <c r="I48" s="33">
        <f t="shared" si="0"/>
        <v>1200</v>
      </c>
      <c r="J48" s="65" t="s">
        <v>242</v>
      </c>
      <c r="K48" s="66"/>
      <c r="L48" s="36" t="s">
        <v>205</v>
      </c>
      <c r="M48" s="66"/>
    </row>
    <row r="49" spans="1:13" ht="21.6" customHeight="1">
      <c r="A49" s="68">
        <v>43711</v>
      </c>
      <c r="B49" s="65" t="s">
        <v>243</v>
      </c>
      <c r="C49" s="65" t="s">
        <v>244</v>
      </c>
      <c r="D49" s="66" t="s">
        <v>245</v>
      </c>
      <c r="E49" s="66" t="s">
        <v>217</v>
      </c>
      <c r="F49" s="66" t="s">
        <v>198</v>
      </c>
      <c r="G49" s="66">
        <v>6</v>
      </c>
      <c r="H49" s="66">
        <v>15</v>
      </c>
      <c r="I49" s="33">
        <f t="shared" si="0"/>
        <v>90</v>
      </c>
      <c r="J49" s="65"/>
      <c r="K49" s="66"/>
      <c r="L49" s="36" t="s">
        <v>205</v>
      </c>
      <c r="M49" s="66"/>
    </row>
    <row r="50" spans="1:13" ht="21.6" customHeight="1">
      <c r="A50" s="68">
        <v>43711</v>
      </c>
      <c r="B50" s="65" t="s">
        <v>246</v>
      </c>
      <c r="C50" s="65" t="s">
        <v>247</v>
      </c>
      <c r="D50" s="66" t="s">
        <v>248</v>
      </c>
      <c r="E50" s="66" t="s">
        <v>217</v>
      </c>
      <c r="F50" s="66" t="s">
        <v>198</v>
      </c>
      <c r="G50" s="66">
        <v>6</v>
      </c>
      <c r="H50" s="66">
        <v>5</v>
      </c>
      <c r="I50" s="33">
        <f t="shared" si="0"/>
        <v>30</v>
      </c>
      <c r="J50" s="65"/>
      <c r="K50" s="66"/>
      <c r="L50" s="36" t="s">
        <v>205</v>
      </c>
      <c r="M50" s="66"/>
    </row>
    <row r="51" spans="1:13" ht="21.6" customHeight="1">
      <c r="A51" s="68">
        <v>43711</v>
      </c>
      <c r="B51" s="65" t="s">
        <v>249</v>
      </c>
      <c r="C51" s="65" t="s">
        <v>250</v>
      </c>
      <c r="D51" s="66" t="s">
        <v>251</v>
      </c>
      <c r="E51" s="66" t="s">
        <v>252</v>
      </c>
      <c r="F51" s="66" t="s">
        <v>253</v>
      </c>
      <c r="G51" s="66"/>
      <c r="H51" s="66">
        <v>1</v>
      </c>
      <c r="I51" s="33">
        <v>100</v>
      </c>
      <c r="J51" s="65"/>
      <c r="K51" s="66"/>
      <c r="L51" s="36" t="s">
        <v>205</v>
      </c>
      <c r="M51" s="66"/>
    </row>
    <row r="52" spans="1:13" ht="21.6" customHeight="1">
      <c r="A52" s="68">
        <v>43711</v>
      </c>
      <c r="B52" s="65" t="s">
        <v>254</v>
      </c>
      <c r="C52" s="65" t="s">
        <v>255</v>
      </c>
      <c r="D52" s="66" t="s">
        <v>256</v>
      </c>
      <c r="E52" s="66" t="s">
        <v>217</v>
      </c>
      <c r="F52" s="66" t="s">
        <v>198</v>
      </c>
      <c r="G52" s="66">
        <v>6</v>
      </c>
      <c r="H52" s="66">
        <v>60</v>
      </c>
      <c r="I52" s="33">
        <f t="shared" si="0"/>
        <v>360</v>
      </c>
      <c r="J52" s="65"/>
      <c r="K52" s="66"/>
      <c r="L52" s="36" t="s">
        <v>205</v>
      </c>
      <c r="M52" s="66"/>
    </row>
    <row r="53" spans="1:13" ht="21.6" customHeight="1">
      <c r="A53" s="68">
        <v>43711</v>
      </c>
      <c r="B53" s="65" t="s">
        <v>257</v>
      </c>
      <c r="C53" s="65" t="s">
        <v>258</v>
      </c>
      <c r="D53" s="66" t="s">
        <v>259</v>
      </c>
      <c r="E53" s="66" t="s">
        <v>217</v>
      </c>
      <c r="F53" s="66" t="s">
        <v>198</v>
      </c>
      <c r="G53" s="66">
        <v>6</v>
      </c>
      <c r="H53" s="66">
        <v>30</v>
      </c>
      <c r="I53" s="33">
        <f t="shared" si="0"/>
        <v>180</v>
      </c>
      <c r="J53" s="65"/>
      <c r="K53" s="66"/>
      <c r="L53" s="36" t="s">
        <v>205</v>
      </c>
      <c r="M53" s="66"/>
    </row>
    <row r="54" spans="1:13" ht="21.6" customHeight="1">
      <c r="A54" s="68">
        <v>43711</v>
      </c>
      <c r="B54" s="65" t="s">
        <v>260</v>
      </c>
      <c r="C54" s="65" t="s">
        <v>261</v>
      </c>
      <c r="D54" s="66" t="s">
        <v>262</v>
      </c>
      <c r="E54" s="66" t="s">
        <v>217</v>
      </c>
      <c r="F54" s="66" t="s">
        <v>198</v>
      </c>
      <c r="G54" s="66">
        <v>6</v>
      </c>
      <c r="H54" s="66">
        <v>15</v>
      </c>
      <c r="I54" s="69">
        <f t="shared" si="0"/>
        <v>90</v>
      </c>
      <c r="J54" s="65"/>
      <c r="K54" s="66"/>
      <c r="L54" s="36" t="s">
        <v>205</v>
      </c>
      <c r="M54" s="66"/>
    </row>
    <row r="55" spans="1:13" ht="21.6" customHeight="1">
      <c r="A55" s="68">
        <v>43711</v>
      </c>
      <c r="B55" s="65" t="s">
        <v>263</v>
      </c>
      <c r="C55" s="65" t="s">
        <v>264</v>
      </c>
      <c r="D55" s="66" t="s">
        <v>265</v>
      </c>
      <c r="E55" s="66" t="s">
        <v>203</v>
      </c>
      <c r="F55" s="66" t="s">
        <v>198</v>
      </c>
      <c r="G55" s="66">
        <v>60</v>
      </c>
      <c r="H55" s="66">
        <v>5</v>
      </c>
      <c r="I55" s="69">
        <f t="shared" si="0"/>
        <v>300</v>
      </c>
      <c r="J55" s="65" t="s">
        <v>266</v>
      </c>
      <c r="K55" s="66"/>
      <c r="L55" s="36" t="s">
        <v>205</v>
      </c>
      <c r="M55" s="66"/>
    </row>
    <row r="56" spans="1:13" ht="21.6" customHeight="1">
      <c r="A56" s="68">
        <v>43712</v>
      </c>
      <c r="B56" s="65" t="s">
        <v>267</v>
      </c>
      <c r="C56" s="65" t="s">
        <v>268</v>
      </c>
      <c r="D56" s="66" t="s">
        <v>269</v>
      </c>
      <c r="E56" s="66" t="s">
        <v>203</v>
      </c>
      <c r="F56" s="66" t="s">
        <v>198</v>
      </c>
      <c r="G56" s="66">
        <v>60</v>
      </c>
      <c r="H56" s="66">
        <v>5</v>
      </c>
      <c r="I56" s="69">
        <f t="shared" si="0"/>
        <v>300</v>
      </c>
      <c r="J56" s="65" t="s">
        <v>270</v>
      </c>
      <c r="K56" s="66"/>
      <c r="L56" s="36" t="s">
        <v>205</v>
      </c>
      <c r="M56" s="66"/>
    </row>
    <row r="57" spans="1:13" ht="21.6" customHeight="1">
      <c r="A57" s="68">
        <v>43712</v>
      </c>
      <c r="B57" s="65" t="s">
        <v>271</v>
      </c>
      <c r="C57" s="65" t="s">
        <v>268</v>
      </c>
      <c r="D57" s="66" t="s">
        <v>269</v>
      </c>
      <c r="E57" s="66" t="s">
        <v>252</v>
      </c>
      <c r="F57" s="66" t="s">
        <v>253</v>
      </c>
      <c r="G57" s="66"/>
      <c r="H57" s="66">
        <v>1</v>
      </c>
      <c r="I57" s="69">
        <v>100</v>
      </c>
      <c r="J57" s="65"/>
      <c r="K57" s="66"/>
      <c r="L57" s="36" t="s">
        <v>205</v>
      </c>
      <c r="M57" s="66"/>
    </row>
    <row r="58" spans="1:13" ht="21.6" customHeight="1">
      <c r="A58" s="68">
        <v>43712</v>
      </c>
      <c r="B58" s="65" t="s">
        <v>272</v>
      </c>
      <c r="C58" s="65" t="s">
        <v>273</v>
      </c>
      <c r="D58" s="66" t="s">
        <v>274</v>
      </c>
      <c r="E58" s="66" t="s">
        <v>217</v>
      </c>
      <c r="F58" s="66" t="s">
        <v>198</v>
      </c>
      <c r="G58" s="66">
        <v>6</v>
      </c>
      <c r="H58" s="66">
        <v>20</v>
      </c>
      <c r="I58" s="33">
        <f t="shared" si="0"/>
        <v>120</v>
      </c>
      <c r="J58" s="65"/>
      <c r="K58" s="66"/>
      <c r="L58" s="36" t="s">
        <v>205</v>
      </c>
      <c r="M58" s="66"/>
    </row>
    <row r="59" spans="1:13" ht="21.6" customHeight="1">
      <c r="A59" s="68">
        <v>43712</v>
      </c>
      <c r="B59" s="65" t="s">
        <v>275</v>
      </c>
      <c r="C59" s="65" t="s">
        <v>276</v>
      </c>
      <c r="D59" s="66" t="s">
        <v>277</v>
      </c>
      <c r="E59" s="66" t="s">
        <v>217</v>
      </c>
      <c r="F59" s="66" t="s">
        <v>198</v>
      </c>
      <c r="G59" s="66">
        <v>6</v>
      </c>
      <c r="H59" s="66">
        <v>15</v>
      </c>
      <c r="I59" s="33">
        <f t="shared" si="0"/>
        <v>90</v>
      </c>
      <c r="J59" s="65"/>
      <c r="K59" s="66"/>
      <c r="L59" s="36" t="s">
        <v>205</v>
      </c>
      <c r="M59" s="66"/>
    </row>
    <row r="60" spans="1:13" ht="21.6" customHeight="1">
      <c r="A60" s="68">
        <v>43712</v>
      </c>
      <c r="B60" s="65" t="s">
        <v>278</v>
      </c>
      <c r="C60" s="65" t="s">
        <v>231</v>
      </c>
      <c r="D60" s="66" t="s">
        <v>232</v>
      </c>
      <c r="E60" s="66" t="s">
        <v>203</v>
      </c>
      <c r="F60" s="66" t="s">
        <v>198</v>
      </c>
      <c r="G60" s="66">
        <v>60</v>
      </c>
      <c r="H60" s="66">
        <v>1</v>
      </c>
      <c r="I60" s="33">
        <f t="shared" si="0"/>
        <v>60</v>
      </c>
      <c r="J60" s="65" t="s">
        <v>279</v>
      </c>
      <c r="K60" s="66"/>
      <c r="L60" s="36" t="s">
        <v>205</v>
      </c>
      <c r="M60" s="66"/>
    </row>
    <row r="61" spans="1:13" ht="21.6" customHeight="1">
      <c r="A61" s="68">
        <v>43713</v>
      </c>
      <c r="B61" s="65" t="s">
        <v>280</v>
      </c>
      <c r="C61" s="65" t="s">
        <v>281</v>
      </c>
      <c r="D61" s="66" t="s">
        <v>282</v>
      </c>
      <c r="E61" s="66" t="s">
        <v>203</v>
      </c>
      <c r="F61" s="66" t="s">
        <v>198</v>
      </c>
      <c r="G61" s="66">
        <v>60</v>
      </c>
      <c r="H61" s="66">
        <v>5</v>
      </c>
      <c r="I61" s="33">
        <f t="shared" si="0"/>
        <v>300</v>
      </c>
      <c r="J61" s="65" t="s">
        <v>283</v>
      </c>
      <c r="K61" s="66"/>
      <c r="L61" s="36" t="s">
        <v>205</v>
      </c>
      <c r="M61" s="66"/>
    </row>
    <row r="62" spans="1:13" ht="21.6" customHeight="1">
      <c r="A62" s="68">
        <v>43713</v>
      </c>
      <c r="B62" s="65" t="s">
        <v>280</v>
      </c>
      <c r="C62" s="65" t="s">
        <v>281</v>
      </c>
      <c r="D62" s="66" t="s">
        <v>282</v>
      </c>
      <c r="E62" s="66" t="s">
        <v>284</v>
      </c>
      <c r="F62" s="66" t="s">
        <v>198</v>
      </c>
      <c r="G62" s="66">
        <v>1.5</v>
      </c>
      <c r="H62" s="66">
        <v>20</v>
      </c>
      <c r="I62" s="33">
        <f t="shared" si="0"/>
        <v>30</v>
      </c>
      <c r="J62" s="65" t="s">
        <v>285</v>
      </c>
      <c r="K62" s="66"/>
      <c r="L62" s="36" t="s">
        <v>205</v>
      </c>
      <c r="M62" s="66"/>
    </row>
    <row r="63" spans="1:13" ht="21.6" customHeight="1">
      <c r="A63" s="68">
        <v>43713</v>
      </c>
      <c r="B63" s="65" t="s">
        <v>286</v>
      </c>
      <c r="C63" s="65" t="s">
        <v>287</v>
      </c>
      <c r="D63" s="66" t="s">
        <v>288</v>
      </c>
      <c r="E63" s="66" t="s">
        <v>217</v>
      </c>
      <c r="F63" s="66" t="s">
        <v>198</v>
      </c>
      <c r="G63" s="66">
        <v>6</v>
      </c>
      <c r="H63" s="66">
        <v>20</v>
      </c>
      <c r="I63" s="33">
        <f t="shared" si="0"/>
        <v>120</v>
      </c>
      <c r="J63" s="65"/>
      <c r="K63" s="66"/>
      <c r="L63" s="36" t="s">
        <v>205</v>
      </c>
      <c r="M63" s="66"/>
    </row>
    <row r="64" spans="1:13" ht="21.6" customHeight="1">
      <c r="A64" s="68">
        <v>43713</v>
      </c>
      <c r="B64" s="65" t="s">
        <v>289</v>
      </c>
      <c r="C64" s="65" t="s">
        <v>195</v>
      </c>
      <c r="D64" s="66" t="s">
        <v>196</v>
      </c>
      <c r="E64" s="66" t="s">
        <v>197</v>
      </c>
      <c r="F64" s="66" t="s">
        <v>198</v>
      </c>
      <c r="G64" s="66">
        <v>5</v>
      </c>
      <c r="H64" s="66">
        <v>20</v>
      </c>
      <c r="I64" s="33">
        <f t="shared" si="0"/>
        <v>100</v>
      </c>
      <c r="J64" s="65" t="s">
        <v>290</v>
      </c>
      <c r="K64" s="66"/>
      <c r="L64" s="36" t="s">
        <v>205</v>
      </c>
      <c r="M64" s="66"/>
    </row>
    <row r="65" spans="1:13" ht="21.6" customHeight="1">
      <c r="A65" s="68">
        <v>43713</v>
      </c>
      <c r="B65" s="65" t="s">
        <v>291</v>
      </c>
      <c r="C65" s="65" t="s">
        <v>292</v>
      </c>
      <c r="D65" s="66" t="s">
        <v>293</v>
      </c>
      <c r="E65" s="66" t="s">
        <v>217</v>
      </c>
      <c r="F65" s="66" t="s">
        <v>198</v>
      </c>
      <c r="G65" s="66">
        <v>6</v>
      </c>
      <c r="H65" s="66">
        <v>20</v>
      </c>
      <c r="I65" s="33">
        <f t="shared" si="0"/>
        <v>120</v>
      </c>
      <c r="J65" s="65"/>
      <c r="K65" s="66"/>
      <c r="L65" s="36" t="s">
        <v>205</v>
      </c>
      <c r="M65" s="66"/>
    </row>
    <row r="66" spans="1:13" ht="21.6" customHeight="1">
      <c r="A66" s="68">
        <v>43713</v>
      </c>
      <c r="B66" s="65" t="s">
        <v>294</v>
      </c>
      <c r="C66" s="65" t="s">
        <v>295</v>
      </c>
      <c r="D66" s="66" t="s">
        <v>296</v>
      </c>
      <c r="E66" s="66" t="s">
        <v>217</v>
      </c>
      <c r="F66" s="66" t="s">
        <v>198</v>
      </c>
      <c r="G66" s="66">
        <v>6</v>
      </c>
      <c r="H66" s="66">
        <v>25</v>
      </c>
      <c r="I66" s="33">
        <f t="shared" si="0"/>
        <v>150</v>
      </c>
      <c r="J66" s="65"/>
      <c r="K66" s="66"/>
      <c r="L66" s="36" t="s">
        <v>205</v>
      </c>
      <c r="M66" s="66"/>
    </row>
    <row r="67" spans="1:13" ht="21.6" customHeight="1">
      <c r="A67" s="68">
        <v>43713</v>
      </c>
      <c r="B67" s="65" t="s">
        <v>297</v>
      </c>
      <c r="C67" s="65" t="s">
        <v>298</v>
      </c>
      <c r="D67" s="66" t="s">
        <v>299</v>
      </c>
      <c r="E67" s="66" t="s">
        <v>217</v>
      </c>
      <c r="F67" s="66" t="s">
        <v>198</v>
      </c>
      <c r="G67" s="66">
        <v>6</v>
      </c>
      <c r="H67" s="66">
        <v>20</v>
      </c>
      <c r="I67" s="33">
        <f t="shared" si="0"/>
        <v>120</v>
      </c>
      <c r="J67" s="65"/>
      <c r="K67" s="66"/>
      <c r="L67" s="36" t="s">
        <v>205</v>
      </c>
      <c r="M67" s="66"/>
    </row>
    <row r="68" spans="1:13" ht="21.6" customHeight="1">
      <c r="A68" s="68">
        <v>43713</v>
      </c>
      <c r="B68" s="65" t="s">
        <v>300</v>
      </c>
      <c r="C68" s="65" t="s">
        <v>301</v>
      </c>
      <c r="D68" s="66" t="s">
        <v>302</v>
      </c>
      <c r="E68" s="66" t="s">
        <v>203</v>
      </c>
      <c r="F68" s="66" t="s">
        <v>198</v>
      </c>
      <c r="G68" s="66">
        <v>160</v>
      </c>
      <c r="H68" s="66">
        <v>2</v>
      </c>
      <c r="I68" s="33">
        <f t="shared" si="0"/>
        <v>320</v>
      </c>
      <c r="J68" s="65" t="s">
        <v>303</v>
      </c>
      <c r="K68" s="66"/>
      <c r="L68" s="36" t="s">
        <v>205</v>
      </c>
      <c r="M68" s="66"/>
    </row>
    <row r="69" spans="1:13" ht="21.6" customHeight="1">
      <c r="A69" s="68">
        <v>43713</v>
      </c>
      <c r="B69" s="65" t="s">
        <v>300</v>
      </c>
      <c r="C69" s="65" t="s">
        <v>301</v>
      </c>
      <c r="D69" s="66" t="s">
        <v>302</v>
      </c>
      <c r="E69" s="66" t="s">
        <v>203</v>
      </c>
      <c r="F69" s="66" t="s">
        <v>198</v>
      </c>
      <c r="G69" s="66">
        <v>60</v>
      </c>
      <c r="H69" s="66">
        <v>2</v>
      </c>
      <c r="I69" s="33">
        <f t="shared" si="0"/>
        <v>120</v>
      </c>
      <c r="J69" s="65" t="s">
        <v>304</v>
      </c>
      <c r="K69" s="66"/>
      <c r="L69" s="36" t="s">
        <v>205</v>
      </c>
      <c r="M69" s="66"/>
    </row>
    <row r="70" spans="1:13" ht="21.6" customHeight="1">
      <c r="A70" s="68">
        <v>43713</v>
      </c>
      <c r="B70" s="65" t="s">
        <v>305</v>
      </c>
      <c r="C70" s="65" t="s">
        <v>306</v>
      </c>
      <c r="D70" s="66" t="s">
        <v>307</v>
      </c>
      <c r="E70" s="66" t="s">
        <v>217</v>
      </c>
      <c r="F70" s="66" t="s">
        <v>198</v>
      </c>
      <c r="G70" s="66">
        <v>6</v>
      </c>
      <c r="H70" s="66">
        <v>5</v>
      </c>
      <c r="I70" s="33">
        <f t="shared" si="0"/>
        <v>30</v>
      </c>
      <c r="J70" s="65"/>
      <c r="K70" s="66"/>
      <c r="L70" s="36" t="s">
        <v>205</v>
      </c>
      <c r="M70" s="66"/>
    </row>
    <row r="71" spans="1:13" ht="21.6" customHeight="1">
      <c r="A71" s="68">
        <v>43713</v>
      </c>
      <c r="B71" s="65" t="s">
        <v>305</v>
      </c>
      <c r="C71" s="65" t="s">
        <v>306</v>
      </c>
      <c r="D71" s="66" t="s">
        <v>307</v>
      </c>
      <c r="E71" s="66" t="s">
        <v>203</v>
      </c>
      <c r="F71" s="66" t="s">
        <v>198</v>
      </c>
      <c r="G71" s="66">
        <v>60</v>
      </c>
      <c r="H71" s="66">
        <v>2</v>
      </c>
      <c r="I71" s="33">
        <f t="shared" si="0"/>
        <v>120</v>
      </c>
      <c r="J71" s="65"/>
      <c r="K71" s="66"/>
      <c r="L71" s="36" t="s">
        <v>205</v>
      </c>
      <c r="M71" s="66"/>
    </row>
    <row r="72" spans="1:13" ht="21.6" customHeight="1">
      <c r="A72" s="68">
        <v>43713</v>
      </c>
      <c r="B72" s="65" t="s">
        <v>308</v>
      </c>
      <c r="C72" s="65" t="s">
        <v>235</v>
      </c>
      <c r="D72" s="66" t="s">
        <v>309</v>
      </c>
      <c r="E72" s="66" t="s">
        <v>217</v>
      </c>
      <c r="F72" s="66" t="s">
        <v>198</v>
      </c>
      <c r="G72" s="66">
        <v>6</v>
      </c>
      <c r="H72" s="66">
        <v>10</v>
      </c>
      <c r="I72" s="33">
        <f t="shared" si="0"/>
        <v>60</v>
      </c>
      <c r="J72" s="65"/>
      <c r="K72" s="66"/>
      <c r="L72" s="36" t="s">
        <v>205</v>
      </c>
      <c r="M72" s="66"/>
    </row>
    <row r="73" spans="1:13" ht="21.6" customHeight="1">
      <c r="A73" s="68">
        <v>43714</v>
      </c>
      <c r="B73" s="65" t="s">
        <v>310</v>
      </c>
      <c r="C73" s="65" t="s">
        <v>311</v>
      </c>
      <c r="D73" s="66" t="s">
        <v>312</v>
      </c>
      <c r="E73" s="66" t="s">
        <v>217</v>
      </c>
      <c r="F73" s="66" t="s">
        <v>198</v>
      </c>
      <c r="G73" s="66">
        <v>6</v>
      </c>
      <c r="H73" s="66">
        <v>6</v>
      </c>
      <c r="I73" s="33">
        <f t="shared" si="0"/>
        <v>36</v>
      </c>
      <c r="J73" s="65"/>
      <c r="K73" s="66"/>
      <c r="L73" s="36" t="s">
        <v>205</v>
      </c>
      <c r="M73" s="66"/>
    </row>
    <row r="74" spans="1:13" ht="21.6" customHeight="1">
      <c r="A74" s="68">
        <v>43718</v>
      </c>
      <c r="B74" s="65" t="s">
        <v>313</v>
      </c>
      <c r="C74" s="65" t="s">
        <v>238</v>
      </c>
      <c r="D74" s="66" t="s">
        <v>239</v>
      </c>
      <c r="E74" s="66" t="s">
        <v>217</v>
      </c>
      <c r="F74" s="66" t="s">
        <v>198</v>
      </c>
      <c r="G74" s="66">
        <v>6</v>
      </c>
      <c r="H74" s="66">
        <v>10</v>
      </c>
      <c r="I74" s="33">
        <f t="shared" si="0"/>
        <v>60</v>
      </c>
      <c r="J74" s="65"/>
      <c r="K74" s="66"/>
      <c r="L74" s="36" t="s">
        <v>205</v>
      </c>
      <c r="M74" s="66"/>
    </row>
    <row r="75" spans="1:13" ht="21.6" customHeight="1">
      <c r="A75" s="68">
        <v>43718</v>
      </c>
      <c r="B75" s="65" t="s">
        <v>314</v>
      </c>
      <c r="C75" s="65" t="s">
        <v>227</v>
      </c>
      <c r="D75" s="66" t="s">
        <v>228</v>
      </c>
      <c r="E75" s="66" t="s">
        <v>217</v>
      </c>
      <c r="F75" s="66" t="s">
        <v>198</v>
      </c>
      <c r="G75" s="66">
        <v>6</v>
      </c>
      <c r="H75" s="66">
        <v>12</v>
      </c>
      <c r="I75" s="33">
        <f t="shared" si="0"/>
        <v>72</v>
      </c>
      <c r="J75" s="65"/>
      <c r="K75" s="66"/>
      <c r="L75" s="36" t="s">
        <v>205</v>
      </c>
      <c r="M75" s="66"/>
    </row>
    <row r="76" spans="1:13" ht="21.6" customHeight="1">
      <c r="A76" s="68">
        <v>43718</v>
      </c>
      <c r="B76" s="65" t="s">
        <v>315</v>
      </c>
      <c r="C76" s="65" t="s">
        <v>316</v>
      </c>
      <c r="D76" s="66" t="s">
        <v>317</v>
      </c>
      <c r="E76" s="66" t="s">
        <v>217</v>
      </c>
      <c r="F76" s="66" t="s">
        <v>198</v>
      </c>
      <c r="G76" s="66">
        <v>6</v>
      </c>
      <c r="H76" s="66">
        <v>10</v>
      </c>
      <c r="I76" s="33">
        <f t="shared" si="0"/>
        <v>60</v>
      </c>
      <c r="J76" s="65"/>
      <c r="K76" s="66"/>
      <c r="L76" s="36" t="s">
        <v>205</v>
      </c>
      <c r="M76" s="66"/>
    </row>
    <row r="77" spans="1:13" ht="21.6" customHeight="1">
      <c r="A77" s="68">
        <v>43718</v>
      </c>
      <c r="B77" s="65" t="s">
        <v>318</v>
      </c>
      <c r="C77" s="65" t="s">
        <v>319</v>
      </c>
      <c r="D77" s="66" t="s">
        <v>320</v>
      </c>
      <c r="E77" s="66" t="s">
        <v>217</v>
      </c>
      <c r="F77" s="66" t="s">
        <v>198</v>
      </c>
      <c r="G77" s="66">
        <v>6</v>
      </c>
      <c r="H77" s="66">
        <v>15</v>
      </c>
      <c r="I77" s="33">
        <f t="shared" si="0"/>
        <v>90</v>
      </c>
      <c r="J77" s="65"/>
      <c r="K77" s="66"/>
      <c r="L77" s="36" t="s">
        <v>205</v>
      </c>
      <c r="M77" s="66"/>
    </row>
    <row r="78" spans="1:13" ht="21.6" customHeight="1">
      <c r="A78" s="68">
        <v>43718</v>
      </c>
      <c r="B78" s="65" t="s">
        <v>321</v>
      </c>
      <c r="C78" s="65" t="s">
        <v>322</v>
      </c>
      <c r="D78" s="66" t="s">
        <v>323</v>
      </c>
      <c r="E78" s="66" t="s">
        <v>217</v>
      </c>
      <c r="F78" s="66" t="s">
        <v>198</v>
      </c>
      <c r="G78" s="66">
        <v>6</v>
      </c>
      <c r="H78" s="66">
        <v>53</v>
      </c>
      <c r="I78" s="33">
        <f t="shared" si="0"/>
        <v>318</v>
      </c>
      <c r="J78" s="65"/>
      <c r="K78" s="66"/>
      <c r="L78" s="36" t="s">
        <v>205</v>
      </c>
      <c r="M78" s="66"/>
    </row>
    <row r="79" spans="1:13" ht="21.6" customHeight="1">
      <c r="A79" s="68">
        <v>43719</v>
      </c>
      <c r="B79" s="65" t="s">
        <v>324</v>
      </c>
      <c r="C79" s="65" t="s">
        <v>325</v>
      </c>
      <c r="D79" s="66" t="s">
        <v>326</v>
      </c>
      <c r="E79" s="66" t="s">
        <v>217</v>
      </c>
      <c r="F79" s="66" t="s">
        <v>198</v>
      </c>
      <c r="G79" s="66">
        <v>6</v>
      </c>
      <c r="H79" s="66">
        <v>10</v>
      </c>
      <c r="I79" s="33">
        <f t="shared" si="0"/>
        <v>60</v>
      </c>
      <c r="J79" s="65"/>
      <c r="K79" s="66"/>
      <c r="L79" s="36" t="s">
        <v>205</v>
      </c>
      <c r="M79" s="66"/>
    </row>
    <row r="80" spans="1:13" ht="21.6" customHeight="1">
      <c r="A80" s="68">
        <v>43719</v>
      </c>
      <c r="B80" s="65" t="s">
        <v>327</v>
      </c>
      <c r="C80" s="65" t="s">
        <v>298</v>
      </c>
      <c r="D80" s="66" t="s">
        <v>299</v>
      </c>
      <c r="E80" s="66" t="s">
        <v>217</v>
      </c>
      <c r="F80" s="66" t="s">
        <v>198</v>
      </c>
      <c r="G80" s="66">
        <v>6</v>
      </c>
      <c r="H80" s="66">
        <v>10</v>
      </c>
      <c r="I80" s="33">
        <f t="shared" si="0"/>
        <v>60</v>
      </c>
      <c r="J80" s="65"/>
      <c r="K80" s="66"/>
      <c r="L80" s="36" t="s">
        <v>205</v>
      </c>
      <c r="M80" s="66"/>
    </row>
    <row r="81" spans="1:13" ht="21.6" customHeight="1">
      <c r="A81" s="68">
        <v>43719</v>
      </c>
      <c r="B81" s="65" t="s">
        <v>328</v>
      </c>
      <c r="C81" s="65" t="s">
        <v>292</v>
      </c>
      <c r="D81" s="66" t="s">
        <v>293</v>
      </c>
      <c r="E81" s="66" t="s">
        <v>203</v>
      </c>
      <c r="F81" s="66" t="s">
        <v>198</v>
      </c>
      <c r="G81" s="66">
        <v>60</v>
      </c>
      <c r="H81" s="66">
        <v>5</v>
      </c>
      <c r="I81" s="33">
        <f t="shared" si="0"/>
        <v>300</v>
      </c>
      <c r="J81" s="65" t="s">
        <v>329</v>
      </c>
      <c r="K81" s="66"/>
      <c r="L81" s="36" t="s">
        <v>205</v>
      </c>
      <c r="M81" s="66"/>
    </row>
    <row r="82" spans="1:13" ht="21.6" customHeight="1">
      <c r="A82" s="68">
        <v>43719</v>
      </c>
      <c r="B82" s="65" t="s">
        <v>330</v>
      </c>
      <c r="C82" s="65" t="s">
        <v>331</v>
      </c>
      <c r="D82" s="66" t="s">
        <v>332</v>
      </c>
      <c r="E82" s="66" t="s">
        <v>203</v>
      </c>
      <c r="F82" s="66" t="s">
        <v>198</v>
      </c>
      <c r="G82" s="66">
        <v>60</v>
      </c>
      <c r="H82" s="66">
        <v>2</v>
      </c>
      <c r="I82" s="33">
        <f t="shared" si="0"/>
        <v>120</v>
      </c>
      <c r="J82" s="65" t="s">
        <v>333</v>
      </c>
      <c r="K82" s="66"/>
      <c r="L82" s="36" t="s">
        <v>205</v>
      </c>
      <c r="M82" s="66"/>
    </row>
    <row r="83" spans="1:13" ht="21.6" customHeight="1">
      <c r="A83" s="68">
        <v>43719</v>
      </c>
      <c r="B83" s="65" t="s">
        <v>334</v>
      </c>
      <c r="C83" s="65" t="s">
        <v>335</v>
      </c>
      <c r="D83" s="66" t="s">
        <v>336</v>
      </c>
      <c r="E83" s="66" t="s">
        <v>217</v>
      </c>
      <c r="F83" s="66" t="s">
        <v>198</v>
      </c>
      <c r="G83" s="66">
        <v>6</v>
      </c>
      <c r="H83" s="66">
        <v>60</v>
      </c>
      <c r="I83" s="33">
        <f t="shared" si="0"/>
        <v>360</v>
      </c>
      <c r="J83" s="65"/>
      <c r="K83" s="66"/>
      <c r="L83" s="36" t="s">
        <v>205</v>
      </c>
      <c r="M83" s="66"/>
    </row>
    <row r="84" spans="1:13" ht="21.6" customHeight="1">
      <c r="A84" s="68">
        <v>43719</v>
      </c>
      <c r="B84" s="65" t="s">
        <v>337</v>
      </c>
      <c r="C84" s="65" t="s">
        <v>255</v>
      </c>
      <c r="D84" s="66" t="s">
        <v>256</v>
      </c>
      <c r="E84" s="66" t="s">
        <v>217</v>
      </c>
      <c r="F84" s="66" t="s">
        <v>198</v>
      </c>
      <c r="G84" s="66">
        <v>6</v>
      </c>
      <c r="H84" s="66">
        <v>10</v>
      </c>
      <c r="I84" s="33">
        <f t="shared" si="0"/>
        <v>60</v>
      </c>
      <c r="J84" s="65"/>
      <c r="K84" s="66"/>
      <c r="L84" s="36" t="s">
        <v>205</v>
      </c>
      <c r="M84" s="66"/>
    </row>
    <row r="85" spans="1:13" ht="21.6" customHeight="1">
      <c r="A85" s="68">
        <v>43719</v>
      </c>
      <c r="B85" s="65" t="s">
        <v>338</v>
      </c>
      <c r="C85" s="65" t="s">
        <v>339</v>
      </c>
      <c r="D85" s="66" t="s">
        <v>236</v>
      </c>
      <c r="E85" s="66" t="s">
        <v>203</v>
      </c>
      <c r="F85" s="66" t="s">
        <v>198</v>
      </c>
      <c r="G85" s="66">
        <v>60</v>
      </c>
      <c r="H85" s="66">
        <v>2</v>
      </c>
      <c r="I85" s="33">
        <f t="shared" si="0"/>
        <v>120</v>
      </c>
      <c r="J85" s="65" t="s">
        <v>340</v>
      </c>
      <c r="K85" s="66"/>
      <c r="L85" s="36" t="s">
        <v>205</v>
      </c>
      <c r="M85" s="66"/>
    </row>
    <row r="86" spans="1:13" ht="21.6" customHeight="1">
      <c r="A86" s="68">
        <v>43719</v>
      </c>
      <c r="B86" s="65" t="s">
        <v>341</v>
      </c>
      <c r="C86" s="65" t="s">
        <v>342</v>
      </c>
      <c r="D86" s="66" t="s">
        <v>343</v>
      </c>
      <c r="E86" s="66" t="s">
        <v>217</v>
      </c>
      <c r="F86" s="66" t="s">
        <v>198</v>
      </c>
      <c r="G86" s="66">
        <v>6</v>
      </c>
      <c r="H86" s="66">
        <v>10</v>
      </c>
      <c r="I86" s="33">
        <f t="shared" si="0"/>
        <v>60</v>
      </c>
      <c r="J86" s="65"/>
      <c r="K86" s="66"/>
      <c r="L86" s="36" t="s">
        <v>205</v>
      </c>
      <c r="M86" s="66"/>
    </row>
    <row r="87" spans="1:13" ht="21.6" customHeight="1">
      <c r="A87" s="68">
        <v>43719</v>
      </c>
      <c r="B87" s="65" t="s">
        <v>344</v>
      </c>
      <c r="C87" s="65" t="s">
        <v>345</v>
      </c>
      <c r="D87" s="66" t="s">
        <v>346</v>
      </c>
      <c r="E87" s="66" t="s">
        <v>217</v>
      </c>
      <c r="F87" s="66" t="s">
        <v>198</v>
      </c>
      <c r="G87" s="66">
        <v>6</v>
      </c>
      <c r="H87" s="66">
        <v>80</v>
      </c>
      <c r="I87" s="33">
        <f t="shared" si="0"/>
        <v>480</v>
      </c>
      <c r="J87" s="65"/>
      <c r="K87" s="66"/>
      <c r="L87" s="36" t="s">
        <v>205</v>
      </c>
      <c r="M87" s="66"/>
    </row>
    <row r="88" spans="1:13" ht="21.6" customHeight="1">
      <c r="A88" s="68">
        <v>43720</v>
      </c>
      <c r="B88" s="65" t="s">
        <v>347</v>
      </c>
      <c r="C88" s="65" t="s">
        <v>348</v>
      </c>
      <c r="D88" s="66" t="s">
        <v>349</v>
      </c>
      <c r="E88" s="66" t="s">
        <v>203</v>
      </c>
      <c r="F88" s="66" t="s">
        <v>198</v>
      </c>
      <c r="G88" s="66">
        <v>60</v>
      </c>
      <c r="H88" s="66">
        <v>6</v>
      </c>
      <c r="I88" s="33">
        <f t="shared" ref="I88:I125" si="1">G88*H88</f>
        <v>360</v>
      </c>
      <c r="J88" s="65" t="s">
        <v>350</v>
      </c>
      <c r="K88" s="66"/>
      <c r="L88" s="36" t="s">
        <v>205</v>
      </c>
      <c r="M88" s="66"/>
    </row>
    <row r="89" spans="1:13" ht="21.6" customHeight="1">
      <c r="A89" s="68">
        <v>43720</v>
      </c>
      <c r="B89" s="65" t="s">
        <v>347</v>
      </c>
      <c r="C89" s="65" t="s">
        <v>348</v>
      </c>
      <c r="D89" s="66" t="s">
        <v>349</v>
      </c>
      <c r="E89" s="66" t="s">
        <v>203</v>
      </c>
      <c r="F89" s="66" t="s">
        <v>198</v>
      </c>
      <c r="G89" s="66">
        <v>160</v>
      </c>
      <c r="H89" s="66">
        <v>4</v>
      </c>
      <c r="I89" s="33">
        <f t="shared" si="1"/>
        <v>640</v>
      </c>
      <c r="J89" s="65" t="s">
        <v>351</v>
      </c>
      <c r="K89" s="66"/>
      <c r="L89" s="36" t="s">
        <v>205</v>
      </c>
      <c r="M89" s="66"/>
    </row>
    <row r="90" spans="1:13" ht="21.6" customHeight="1">
      <c r="A90" s="68">
        <v>43722</v>
      </c>
      <c r="B90" s="65" t="s">
        <v>352</v>
      </c>
      <c r="C90" s="65" t="s">
        <v>353</v>
      </c>
      <c r="D90" s="66" t="s">
        <v>354</v>
      </c>
      <c r="E90" s="66" t="s">
        <v>217</v>
      </c>
      <c r="F90" s="66" t="s">
        <v>198</v>
      </c>
      <c r="G90" s="66">
        <v>6</v>
      </c>
      <c r="H90" s="66">
        <v>20</v>
      </c>
      <c r="I90" s="33">
        <f t="shared" si="1"/>
        <v>120</v>
      </c>
      <c r="J90" s="65"/>
      <c r="K90" s="66"/>
      <c r="L90" s="36" t="s">
        <v>205</v>
      </c>
      <c r="M90" s="66"/>
    </row>
    <row r="91" spans="1:13" ht="21.6" customHeight="1">
      <c r="A91" s="68">
        <v>43725</v>
      </c>
      <c r="B91" s="65" t="s">
        <v>355</v>
      </c>
      <c r="C91" s="65" t="s">
        <v>356</v>
      </c>
      <c r="D91" s="66" t="s">
        <v>357</v>
      </c>
      <c r="E91" s="66" t="s">
        <v>217</v>
      </c>
      <c r="F91" s="66" t="s">
        <v>198</v>
      </c>
      <c r="G91" s="66">
        <v>6</v>
      </c>
      <c r="H91" s="66">
        <v>20</v>
      </c>
      <c r="I91" s="33">
        <f t="shared" si="1"/>
        <v>120</v>
      </c>
      <c r="J91" s="65"/>
      <c r="K91" s="66"/>
      <c r="L91" s="36" t="s">
        <v>205</v>
      </c>
      <c r="M91" s="66"/>
    </row>
    <row r="92" spans="1:13" ht="21.6" customHeight="1">
      <c r="A92" s="68">
        <v>43725</v>
      </c>
      <c r="B92" s="65" t="s">
        <v>358</v>
      </c>
      <c r="C92" s="65" t="s">
        <v>359</v>
      </c>
      <c r="D92" s="66" t="s">
        <v>360</v>
      </c>
      <c r="E92" s="66" t="s">
        <v>217</v>
      </c>
      <c r="F92" s="66" t="s">
        <v>198</v>
      </c>
      <c r="G92" s="66">
        <v>6</v>
      </c>
      <c r="H92" s="66">
        <v>5</v>
      </c>
      <c r="I92" s="33">
        <f t="shared" si="1"/>
        <v>30</v>
      </c>
      <c r="J92" s="65"/>
      <c r="K92" s="66"/>
      <c r="L92" s="36" t="s">
        <v>205</v>
      </c>
      <c r="M92" s="66"/>
    </row>
    <row r="93" spans="1:13" ht="21.6" customHeight="1">
      <c r="A93" s="68">
        <v>43725</v>
      </c>
      <c r="B93" s="65" t="s">
        <v>361</v>
      </c>
      <c r="C93" s="65" t="s">
        <v>335</v>
      </c>
      <c r="D93" s="66" t="s">
        <v>336</v>
      </c>
      <c r="E93" s="36" t="s">
        <v>217</v>
      </c>
      <c r="F93" s="66" t="s">
        <v>198</v>
      </c>
      <c r="G93" s="66">
        <v>6</v>
      </c>
      <c r="H93" s="66">
        <v>20</v>
      </c>
      <c r="I93" s="33">
        <f t="shared" si="1"/>
        <v>120</v>
      </c>
      <c r="J93" s="65"/>
      <c r="K93" s="66"/>
      <c r="L93" s="36" t="s">
        <v>205</v>
      </c>
      <c r="M93" s="66"/>
    </row>
    <row r="94" spans="1:13" ht="21.6" customHeight="1">
      <c r="A94" s="68">
        <v>43725</v>
      </c>
      <c r="B94" s="65" t="s">
        <v>362</v>
      </c>
      <c r="C94" s="65" t="s">
        <v>264</v>
      </c>
      <c r="D94" s="66" t="s">
        <v>265</v>
      </c>
      <c r="E94" s="66" t="s">
        <v>217</v>
      </c>
      <c r="F94" s="66" t="s">
        <v>198</v>
      </c>
      <c r="G94" s="66">
        <v>6</v>
      </c>
      <c r="H94" s="66">
        <v>5</v>
      </c>
      <c r="I94" s="33">
        <f t="shared" si="1"/>
        <v>30</v>
      </c>
      <c r="J94" s="65"/>
      <c r="K94" s="66"/>
      <c r="L94" s="36" t="s">
        <v>205</v>
      </c>
      <c r="M94" s="66"/>
    </row>
    <row r="95" spans="1:13" ht="21.6" customHeight="1">
      <c r="A95" s="68">
        <v>43725</v>
      </c>
      <c r="B95" s="65" t="s">
        <v>363</v>
      </c>
      <c r="C95" s="65" t="s">
        <v>364</v>
      </c>
      <c r="D95" s="66" t="s">
        <v>365</v>
      </c>
      <c r="E95" s="36" t="s">
        <v>217</v>
      </c>
      <c r="F95" s="66" t="s">
        <v>198</v>
      </c>
      <c r="G95" s="66">
        <v>6</v>
      </c>
      <c r="H95" s="66">
        <v>30</v>
      </c>
      <c r="I95" s="33">
        <f t="shared" si="1"/>
        <v>180</v>
      </c>
      <c r="J95" s="65"/>
      <c r="K95" s="66"/>
      <c r="L95" s="36" t="s">
        <v>205</v>
      </c>
      <c r="M95" s="66"/>
    </row>
    <row r="96" spans="1:13" ht="21.6" customHeight="1">
      <c r="A96" s="68">
        <v>43725</v>
      </c>
      <c r="B96" s="65" t="s">
        <v>366</v>
      </c>
      <c r="C96" s="65" t="s">
        <v>367</v>
      </c>
      <c r="D96" s="66" t="s">
        <v>368</v>
      </c>
      <c r="E96" s="66" t="s">
        <v>217</v>
      </c>
      <c r="F96" s="66" t="s">
        <v>198</v>
      </c>
      <c r="G96" s="66">
        <v>6</v>
      </c>
      <c r="H96" s="66">
        <v>5</v>
      </c>
      <c r="I96" s="33">
        <f t="shared" si="1"/>
        <v>30</v>
      </c>
      <c r="J96" s="65"/>
      <c r="K96" s="66"/>
      <c r="L96" s="36" t="s">
        <v>205</v>
      </c>
      <c r="M96" s="66"/>
    </row>
    <row r="97" spans="1:13" ht="21.6" customHeight="1">
      <c r="A97" s="68">
        <v>43725</v>
      </c>
      <c r="B97" s="65" t="s">
        <v>369</v>
      </c>
      <c r="C97" s="65" t="s">
        <v>208</v>
      </c>
      <c r="D97" s="66" t="s">
        <v>209</v>
      </c>
      <c r="E97" s="66" t="s">
        <v>217</v>
      </c>
      <c r="F97" s="66" t="s">
        <v>198</v>
      </c>
      <c r="G97" s="66">
        <v>6</v>
      </c>
      <c r="H97" s="66">
        <v>10</v>
      </c>
      <c r="I97" s="33">
        <f t="shared" si="1"/>
        <v>60</v>
      </c>
      <c r="J97" s="65"/>
      <c r="K97" s="66"/>
      <c r="L97" s="36" t="s">
        <v>205</v>
      </c>
      <c r="M97" s="66"/>
    </row>
    <row r="98" spans="1:13" ht="21.6" customHeight="1">
      <c r="A98" s="68">
        <v>43725</v>
      </c>
      <c r="B98" s="65" t="s">
        <v>370</v>
      </c>
      <c r="C98" s="65" t="s">
        <v>371</v>
      </c>
      <c r="D98" s="66" t="s">
        <v>372</v>
      </c>
      <c r="E98" s="66" t="s">
        <v>203</v>
      </c>
      <c r="F98" s="66" t="s">
        <v>198</v>
      </c>
      <c r="G98" s="66">
        <v>60</v>
      </c>
      <c r="H98" s="66">
        <v>2</v>
      </c>
      <c r="I98" s="33">
        <f t="shared" si="1"/>
        <v>120</v>
      </c>
      <c r="J98" s="65" t="s">
        <v>373</v>
      </c>
      <c r="K98" s="66"/>
      <c r="L98" s="36" t="s">
        <v>205</v>
      </c>
      <c r="M98" s="66"/>
    </row>
    <row r="99" spans="1:13" ht="21.6" customHeight="1">
      <c r="A99" s="68">
        <v>43729</v>
      </c>
      <c r="B99" s="65" t="s">
        <v>374</v>
      </c>
      <c r="C99" s="65" t="s">
        <v>375</v>
      </c>
      <c r="D99" s="66" t="s">
        <v>376</v>
      </c>
      <c r="E99" s="66" t="s">
        <v>203</v>
      </c>
      <c r="F99" s="66" t="s">
        <v>198</v>
      </c>
      <c r="G99" s="66">
        <v>60</v>
      </c>
      <c r="H99" s="66">
        <v>2</v>
      </c>
      <c r="I99" s="33">
        <f t="shared" si="1"/>
        <v>120</v>
      </c>
      <c r="J99" s="65" t="s">
        <v>377</v>
      </c>
      <c r="K99" s="66"/>
      <c r="L99" s="36" t="s">
        <v>205</v>
      </c>
      <c r="M99" s="66"/>
    </row>
    <row r="100" spans="1:13" ht="21.6" customHeight="1">
      <c r="A100" s="68">
        <v>43729</v>
      </c>
      <c r="B100" s="65" t="s">
        <v>378</v>
      </c>
      <c r="C100" s="65" t="s">
        <v>379</v>
      </c>
      <c r="D100" s="66" t="s">
        <v>380</v>
      </c>
      <c r="E100" s="66" t="s">
        <v>381</v>
      </c>
      <c r="F100" s="66" t="s">
        <v>253</v>
      </c>
      <c r="G100" s="66"/>
      <c r="H100" s="66">
        <v>1</v>
      </c>
      <c r="I100" s="33">
        <v>50</v>
      </c>
      <c r="J100" s="65"/>
      <c r="K100" s="66"/>
      <c r="L100" s="36" t="s">
        <v>205</v>
      </c>
      <c r="M100" s="66"/>
    </row>
    <row r="101" spans="1:13" ht="21.6" customHeight="1">
      <c r="A101" s="68">
        <v>43729</v>
      </c>
      <c r="B101" s="65" t="s">
        <v>382</v>
      </c>
      <c r="C101" s="65" t="s">
        <v>219</v>
      </c>
      <c r="D101" s="66" t="s">
        <v>220</v>
      </c>
      <c r="E101" s="66" t="s">
        <v>203</v>
      </c>
      <c r="F101" s="66" t="s">
        <v>198</v>
      </c>
      <c r="G101" s="66">
        <v>60</v>
      </c>
      <c r="H101" s="66">
        <v>6</v>
      </c>
      <c r="I101" s="33">
        <f t="shared" si="1"/>
        <v>360</v>
      </c>
      <c r="J101" s="65" t="s">
        <v>383</v>
      </c>
      <c r="K101" s="66"/>
      <c r="L101" s="36" t="s">
        <v>205</v>
      </c>
      <c r="M101" s="66"/>
    </row>
    <row r="102" spans="1:13" ht="21.6" customHeight="1">
      <c r="A102" s="68">
        <v>43729</v>
      </c>
      <c r="B102" s="65" t="s">
        <v>384</v>
      </c>
      <c r="C102" s="65" t="s">
        <v>316</v>
      </c>
      <c r="D102" s="66" t="s">
        <v>317</v>
      </c>
      <c r="E102" s="66" t="s">
        <v>217</v>
      </c>
      <c r="F102" s="66" t="s">
        <v>198</v>
      </c>
      <c r="G102" s="66">
        <v>6</v>
      </c>
      <c r="H102" s="66">
        <v>10</v>
      </c>
      <c r="I102" s="33">
        <f t="shared" si="1"/>
        <v>60</v>
      </c>
      <c r="J102" s="65"/>
      <c r="K102" s="66"/>
      <c r="L102" s="36" t="s">
        <v>205</v>
      </c>
      <c r="M102" s="66"/>
    </row>
    <row r="103" spans="1:13" ht="21.6" customHeight="1">
      <c r="A103" s="68">
        <v>43729</v>
      </c>
      <c r="B103" s="65" t="s">
        <v>385</v>
      </c>
      <c r="C103" s="65" t="s">
        <v>386</v>
      </c>
      <c r="D103" s="66" t="s">
        <v>387</v>
      </c>
      <c r="E103" s="66" t="s">
        <v>203</v>
      </c>
      <c r="F103" s="66" t="s">
        <v>198</v>
      </c>
      <c r="G103" s="66">
        <v>160</v>
      </c>
      <c r="H103" s="66">
        <v>2</v>
      </c>
      <c r="I103" s="33">
        <f t="shared" si="1"/>
        <v>320</v>
      </c>
      <c r="J103" s="65" t="s">
        <v>388</v>
      </c>
      <c r="K103" s="66"/>
      <c r="L103" s="36" t="s">
        <v>205</v>
      </c>
      <c r="M103" s="66"/>
    </row>
    <row r="104" spans="1:13" ht="21.6" customHeight="1">
      <c r="A104" s="68">
        <v>43729</v>
      </c>
      <c r="B104" s="65" t="s">
        <v>389</v>
      </c>
      <c r="C104" s="65" t="s">
        <v>390</v>
      </c>
      <c r="D104" s="66" t="s">
        <v>391</v>
      </c>
      <c r="E104" s="66" t="s">
        <v>203</v>
      </c>
      <c r="F104" s="66" t="s">
        <v>198</v>
      </c>
      <c r="G104" s="66">
        <v>160</v>
      </c>
      <c r="H104" s="66">
        <v>2</v>
      </c>
      <c r="I104" s="33">
        <f t="shared" si="1"/>
        <v>320</v>
      </c>
      <c r="J104" s="65" t="s">
        <v>392</v>
      </c>
      <c r="K104" s="66"/>
      <c r="L104" s="36" t="s">
        <v>205</v>
      </c>
      <c r="M104" s="66"/>
    </row>
    <row r="105" spans="1:13" ht="21.6" customHeight="1">
      <c r="A105" s="68">
        <v>43729</v>
      </c>
      <c r="B105" s="65" t="s">
        <v>389</v>
      </c>
      <c r="C105" s="65" t="s">
        <v>390</v>
      </c>
      <c r="D105" s="66" t="s">
        <v>391</v>
      </c>
      <c r="E105" s="66" t="s">
        <v>203</v>
      </c>
      <c r="F105" s="66" t="s">
        <v>198</v>
      </c>
      <c r="G105" s="66">
        <v>60</v>
      </c>
      <c r="H105" s="66">
        <v>3</v>
      </c>
      <c r="I105" s="33">
        <f t="shared" si="1"/>
        <v>180</v>
      </c>
      <c r="J105" s="65" t="s">
        <v>393</v>
      </c>
      <c r="K105" s="66"/>
      <c r="L105" s="36" t="s">
        <v>205</v>
      </c>
      <c r="M105" s="66"/>
    </row>
    <row r="106" spans="1:13" ht="21.6" customHeight="1">
      <c r="A106" s="68">
        <v>43731</v>
      </c>
      <c r="B106" s="65" t="s">
        <v>394</v>
      </c>
      <c r="C106" s="65" t="s">
        <v>395</v>
      </c>
      <c r="D106" s="66" t="s">
        <v>396</v>
      </c>
      <c r="E106" s="66" t="s">
        <v>217</v>
      </c>
      <c r="F106" s="66" t="s">
        <v>198</v>
      </c>
      <c r="G106" s="66">
        <v>6</v>
      </c>
      <c r="H106" s="66">
        <v>20</v>
      </c>
      <c r="I106" s="33">
        <f t="shared" si="1"/>
        <v>120</v>
      </c>
      <c r="J106" s="65"/>
      <c r="K106" s="66"/>
      <c r="L106" s="36" t="s">
        <v>205</v>
      </c>
      <c r="M106" s="66"/>
    </row>
    <row r="107" spans="1:13" ht="21.6" customHeight="1">
      <c r="A107" s="68">
        <v>43731</v>
      </c>
      <c r="B107" s="65" t="s">
        <v>397</v>
      </c>
      <c r="C107" s="65" t="s">
        <v>258</v>
      </c>
      <c r="D107" s="66" t="s">
        <v>259</v>
      </c>
      <c r="E107" s="66" t="s">
        <v>203</v>
      </c>
      <c r="F107" s="66" t="s">
        <v>198</v>
      </c>
      <c r="G107" s="66">
        <v>60</v>
      </c>
      <c r="H107" s="66">
        <v>3</v>
      </c>
      <c r="I107" s="33">
        <f t="shared" si="1"/>
        <v>180</v>
      </c>
      <c r="J107" s="65" t="s">
        <v>398</v>
      </c>
      <c r="K107" s="66"/>
      <c r="L107" s="36" t="s">
        <v>205</v>
      </c>
      <c r="M107" s="66"/>
    </row>
    <row r="108" spans="1:13" ht="21.6" customHeight="1">
      <c r="A108" s="68">
        <v>43731</v>
      </c>
      <c r="B108" s="65" t="s">
        <v>399</v>
      </c>
      <c r="C108" s="65" t="s">
        <v>400</v>
      </c>
      <c r="D108" s="66" t="s">
        <v>401</v>
      </c>
      <c r="E108" s="66" t="s">
        <v>217</v>
      </c>
      <c r="F108" s="66" t="s">
        <v>198</v>
      </c>
      <c r="G108" s="66">
        <v>6</v>
      </c>
      <c r="H108" s="66">
        <v>10</v>
      </c>
      <c r="I108" s="33">
        <f t="shared" si="1"/>
        <v>60</v>
      </c>
      <c r="J108" s="65"/>
      <c r="K108" s="66"/>
      <c r="L108" s="36" t="s">
        <v>205</v>
      </c>
      <c r="M108" s="66"/>
    </row>
    <row r="109" spans="1:13" ht="21.6" customHeight="1">
      <c r="A109" s="68">
        <v>43733</v>
      </c>
      <c r="B109" s="65" t="s">
        <v>402</v>
      </c>
      <c r="C109" s="65" t="s">
        <v>403</v>
      </c>
      <c r="D109" s="66" t="s">
        <v>404</v>
      </c>
      <c r="E109" s="66" t="s">
        <v>203</v>
      </c>
      <c r="F109" s="66" t="s">
        <v>198</v>
      </c>
      <c r="G109" s="66">
        <v>60</v>
      </c>
      <c r="H109" s="66">
        <v>7</v>
      </c>
      <c r="I109" s="33">
        <f t="shared" si="1"/>
        <v>420</v>
      </c>
      <c r="J109" s="65" t="s">
        <v>405</v>
      </c>
      <c r="K109" s="66"/>
      <c r="L109" s="36" t="s">
        <v>205</v>
      </c>
      <c r="M109" s="66"/>
    </row>
    <row r="110" spans="1:13" ht="21.6" customHeight="1">
      <c r="A110" s="68">
        <v>43733</v>
      </c>
      <c r="B110" s="65" t="s">
        <v>406</v>
      </c>
      <c r="C110" s="65" t="s">
        <v>331</v>
      </c>
      <c r="D110" s="66" t="s">
        <v>332</v>
      </c>
      <c r="E110" s="66" t="s">
        <v>217</v>
      </c>
      <c r="F110" s="66" t="s">
        <v>198</v>
      </c>
      <c r="G110" s="66">
        <v>6</v>
      </c>
      <c r="H110" s="66">
        <v>10</v>
      </c>
      <c r="I110" s="33">
        <f t="shared" si="1"/>
        <v>60</v>
      </c>
      <c r="J110" s="65"/>
      <c r="K110" s="66"/>
      <c r="L110" s="36" t="s">
        <v>205</v>
      </c>
      <c r="M110" s="66"/>
    </row>
    <row r="111" spans="1:13" ht="21.6" customHeight="1">
      <c r="A111" s="68">
        <v>43733</v>
      </c>
      <c r="B111" s="65" t="s">
        <v>407</v>
      </c>
      <c r="C111" s="65" t="s">
        <v>408</v>
      </c>
      <c r="D111" s="66" t="s">
        <v>409</v>
      </c>
      <c r="E111" s="66" t="s">
        <v>203</v>
      </c>
      <c r="F111" s="66" t="s">
        <v>198</v>
      </c>
      <c r="G111" s="66">
        <v>60</v>
      </c>
      <c r="H111" s="66">
        <v>5</v>
      </c>
      <c r="I111" s="33">
        <f t="shared" si="1"/>
        <v>300</v>
      </c>
      <c r="J111" s="65" t="s">
        <v>410</v>
      </c>
      <c r="K111" s="66"/>
      <c r="L111" s="36" t="s">
        <v>205</v>
      </c>
      <c r="M111" s="66"/>
    </row>
    <row r="112" spans="1:13" ht="21.6" customHeight="1">
      <c r="A112" s="68">
        <v>43733</v>
      </c>
      <c r="B112" s="65" t="s">
        <v>407</v>
      </c>
      <c r="C112" s="65" t="s">
        <v>408</v>
      </c>
      <c r="D112" s="66" t="s">
        <v>409</v>
      </c>
      <c r="E112" s="66" t="s">
        <v>203</v>
      </c>
      <c r="F112" s="66" t="s">
        <v>198</v>
      </c>
      <c r="G112" s="66">
        <v>160</v>
      </c>
      <c r="H112" s="66">
        <v>5</v>
      </c>
      <c r="I112" s="33">
        <f t="shared" si="1"/>
        <v>800</v>
      </c>
      <c r="J112" s="65" t="s">
        <v>411</v>
      </c>
      <c r="K112" s="66"/>
      <c r="L112" s="36" t="s">
        <v>205</v>
      </c>
      <c r="M112" s="66"/>
    </row>
    <row r="113" spans="1:13" ht="21.6" customHeight="1">
      <c r="A113" s="68">
        <v>43733</v>
      </c>
      <c r="B113" s="65" t="s">
        <v>412</v>
      </c>
      <c r="C113" s="65" t="s">
        <v>413</v>
      </c>
      <c r="D113" s="66" t="s">
        <v>414</v>
      </c>
      <c r="E113" s="66" t="s">
        <v>217</v>
      </c>
      <c r="F113" s="66" t="s">
        <v>198</v>
      </c>
      <c r="G113" s="66">
        <v>6</v>
      </c>
      <c r="H113" s="66">
        <v>20</v>
      </c>
      <c r="I113" s="33">
        <f t="shared" si="1"/>
        <v>120</v>
      </c>
      <c r="J113" s="65"/>
      <c r="K113" s="66"/>
      <c r="L113" s="36" t="s">
        <v>205</v>
      </c>
      <c r="M113" s="66"/>
    </row>
    <row r="114" spans="1:13" ht="21.6" customHeight="1">
      <c r="A114" s="68">
        <v>43733</v>
      </c>
      <c r="B114" s="65" t="s">
        <v>415</v>
      </c>
      <c r="C114" s="65" t="s">
        <v>416</v>
      </c>
      <c r="D114" s="66" t="s">
        <v>417</v>
      </c>
      <c r="E114" s="66" t="s">
        <v>217</v>
      </c>
      <c r="F114" s="66" t="s">
        <v>198</v>
      </c>
      <c r="G114" s="66">
        <v>6</v>
      </c>
      <c r="H114" s="66">
        <v>10</v>
      </c>
      <c r="I114" s="33">
        <f t="shared" si="1"/>
        <v>60</v>
      </c>
      <c r="J114" s="65"/>
      <c r="K114" s="66"/>
      <c r="L114" s="36" t="s">
        <v>205</v>
      </c>
      <c r="M114" s="66"/>
    </row>
    <row r="115" spans="1:13" ht="21.6" customHeight="1">
      <c r="A115" s="68">
        <v>43733</v>
      </c>
      <c r="B115" s="65" t="s">
        <v>418</v>
      </c>
      <c r="C115" s="65" t="s">
        <v>419</v>
      </c>
      <c r="D115" s="66" t="s">
        <v>420</v>
      </c>
      <c r="E115" s="66" t="s">
        <v>217</v>
      </c>
      <c r="F115" s="66" t="s">
        <v>198</v>
      </c>
      <c r="G115" s="66">
        <v>6</v>
      </c>
      <c r="H115" s="66">
        <v>12</v>
      </c>
      <c r="I115" s="33">
        <f t="shared" si="1"/>
        <v>72</v>
      </c>
      <c r="J115" s="65"/>
      <c r="K115" s="66"/>
      <c r="L115" s="36" t="s">
        <v>205</v>
      </c>
      <c r="M115" s="66"/>
    </row>
    <row r="116" spans="1:13" ht="21.6" customHeight="1">
      <c r="A116" s="68">
        <v>43725</v>
      </c>
      <c r="B116" s="65" t="s">
        <v>421</v>
      </c>
      <c r="C116" s="65" t="s">
        <v>422</v>
      </c>
      <c r="D116" s="66" t="s">
        <v>423</v>
      </c>
      <c r="E116" s="66" t="s">
        <v>217</v>
      </c>
      <c r="F116" s="66" t="s">
        <v>198</v>
      </c>
      <c r="G116" s="66">
        <v>6</v>
      </c>
      <c r="H116" s="66">
        <v>10</v>
      </c>
      <c r="I116" s="33">
        <f t="shared" si="1"/>
        <v>60</v>
      </c>
      <c r="J116" s="65"/>
      <c r="K116" s="66"/>
      <c r="L116" s="36" t="s">
        <v>424</v>
      </c>
      <c r="M116" s="66"/>
    </row>
    <row r="117" spans="1:13" ht="21.6" customHeight="1">
      <c r="A117" s="68">
        <v>43725</v>
      </c>
      <c r="B117" s="65" t="s">
        <v>425</v>
      </c>
      <c r="C117" s="65" t="s">
        <v>426</v>
      </c>
      <c r="D117" s="66" t="s">
        <v>427</v>
      </c>
      <c r="E117" s="66" t="s">
        <v>217</v>
      </c>
      <c r="F117" s="66" t="s">
        <v>198</v>
      </c>
      <c r="G117" s="66">
        <v>6</v>
      </c>
      <c r="H117" s="66">
        <v>40</v>
      </c>
      <c r="I117" s="33">
        <f t="shared" si="1"/>
        <v>240</v>
      </c>
      <c r="J117" s="65"/>
      <c r="K117" s="66"/>
      <c r="L117" s="36" t="s">
        <v>424</v>
      </c>
      <c r="M117" s="66"/>
    </row>
    <row r="118" spans="1:13" ht="21.6" customHeight="1">
      <c r="A118" s="68">
        <v>43725</v>
      </c>
      <c r="B118" s="65" t="s">
        <v>429</v>
      </c>
      <c r="C118" s="65" t="s">
        <v>428</v>
      </c>
      <c r="D118" s="66" t="s">
        <v>430</v>
      </c>
      <c r="E118" s="66" t="s">
        <v>217</v>
      </c>
      <c r="F118" s="66" t="s">
        <v>198</v>
      </c>
      <c r="G118" s="66">
        <v>6</v>
      </c>
      <c r="H118" s="66">
        <v>30</v>
      </c>
      <c r="I118" s="33">
        <f t="shared" si="1"/>
        <v>180</v>
      </c>
      <c r="J118" s="65"/>
      <c r="K118" s="66"/>
      <c r="L118" s="36" t="s">
        <v>424</v>
      </c>
      <c r="M118" s="66"/>
    </row>
    <row r="119" spans="1:13" ht="21.6" customHeight="1">
      <c r="A119" s="68">
        <v>43725</v>
      </c>
      <c r="B119" s="65" t="s">
        <v>431</v>
      </c>
      <c r="C119" s="65"/>
      <c r="D119" s="66"/>
      <c r="E119" s="36" t="s">
        <v>432</v>
      </c>
      <c r="F119" s="66" t="s">
        <v>433</v>
      </c>
      <c r="G119" s="66"/>
      <c r="H119" s="66"/>
      <c r="I119" s="33">
        <v>4836</v>
      </c>
      <c r="J119" s="65"/>
      <c r="K119" s="66"/>
      <c r="L119" s="36" t="s">
        <v>424</v>
      </c>
      <c r="M119" s="66"/>
    </row>
    <row r="120" spans="1:13" ht="21.6" customHeight="1">
      <c r="A120" s="68">
        <v>43727</v>
      </c>
      <c r="B120" s="65" t="s">
        <v>434</v>
      </c>
      <c r="C120" s="65" t="s">
        <v>435</v>
      </c>
      <c r="D120" s="66" t="s">
        <v>436</v>
      </c>
      <c r="E120" s="36" t="s">
        <v>217</v>
      </c>
      <c r="F120" s="66" t="s">
        <v>198</v>
      </c>
      <c r="G120" s="66">
        <v>6</v>
      </c>
      <c r="H120" s="66">
        <v>50</v>
      </c>
      <c r="I120" s="33">
        <f t="shared" si="1"/>
        <v>300</v>
      </c>
      <c r="J120" s="65"/>
      <c r="K120" s="66"/>
      <c r="L120" s="36" t="s">
        <v>424</v>
      </c>
      <c r="M120" s="66"/>
    </row>
    <row r="121" spans="1:13" ht="21.6" customHeight="1">
      <c r="A121" s="68">
        <v>43729</v>
      </c>
      <c r="B121" s="65" t="s">
        <v>437</v>
      </c>
      <c r="C121" s="65" t="s">
        <v>438</v>
      </c>
      <c r="D121" s="66" t="s">
        <v>439</v>
      </c>
      <c r="E121" s="66" t="s">
        <v>217</v>
      </c>
      <c r="F121" s="66" t="s">
        <v>198</v>
      </c>
      <c r="G121" s="66">
        <v>6</v>
      </c>
      <c r="H121" s="66">
        <v>10</v>
      </c>
      <c r="I121" s="33">
        <f t="shared" si="1"/>
        <v>60</v>
      </c>
      <c r="J121" s="65"/>
      <c r="K121" s="66"/>
      <c r="L121" s="36" t="s">
        <v>424</v>
      </c>
      <c r="M121" s="66"/>
    </row>
    <row r="122" spans="1:13" ht="21.6" customHeight="1">
      <c r="A122" s="68">
        <v>43729</v>
      </c>
      <c r="B122" s="65" t="s">
        <v>440</v>
      </c>
      <c r="C122" s="65" t="s">
        <v>441</v>
      </c>
      <c r="D122" s="66" t="s">
        <v>442</v>
      </c>
      <c r="E122" s="66" t="s">
        <v>217</v>
      </c>
      <c r="F122" s="66" t="s">
        <v>198</v>
      </c>
      <c r="G122" s="66">
        <v>6</v>
      </c>
      <c r="H122" s="66">
        <v>20</v>
      </c>
      <c r="I122" s="33">
        <f t="shared" si="1"/>
        <v>120</v>
      </c>
      <c r="J122" s="65"/>
      <c r="K122" s="70"/>
      <c r="L122" s="36" t="s">
        <v>424</v>
      </c>
      <c r="M122" s="66"/>
    </row>
    <row r="123" spans="1:13" ht="21.6" customHeight="1">
      <c r="A123" s="68">
        <v>43729</v>
      </c>
      <c r="B123" s="65" t="s">
        <v>443</v>
      </c>
      <c r="C123" s="65" t="s">
        <v>444</v>
      </c>
      <c r="D123" s="66" t="s">
        <v>445</v>
      </c>
      <c r="E123" s="66" t="s">
        <v>217</v>
      </c>
      <c r="F123" s="66" t="s">
        <v>198</v>
      </c>
      <c r="G123" s="66">
        <v>6</v>
      </c>
      <c r="H123" s="66">
        <v>10</v>
      </c>
      <c r="I123" s="33">
        <f t="shared" si="1"/>
        <v>60</v>
      </c>
      <c r="J123" s="65"/>
      <c r="K123" s="66"/>
      <c r="L123" s="36" t="s">
        <v>424</v>
      </c>
      <c r="M123" s="66"/>
    </row>
    <row r="124" spans="1:13" ht="21.6" customHeight="1">
      <c r="A124" s="68">
        <v>43729</v>
      </c>
      <c r="B124" s="65" t="s">
        <v>446</v>
      </c>
      <c r="C124" s="65"/>
      <c r="D124" s="66"/>
      <c r="E124" s="66" t="s">
        <v>447</v>
      </c>
      <c r="F124" s="66" t="s">
        <v>433</v>
      </c>
      <c r="G124" s="66"/>
      <c r="H124" s="66"/>
      <c r="I124" s="33">
        <v>4728</v>
      </c>
      <c r="J124" s="65"/>
      <c r="K124" s="66"/>
      <c r="L124" s="36" t="s">
        <v>424</v>
      </c>
      <c r="M124" s="66"/>
    </row>
    <row r="125" spans="1:13" ht="21.6" customHeight="1">
      <c r="A125" s="68">
        <v>43733</v>
      </c>
      <c r="B125" s="65" t="s">
        <v>448</v>
      </c>
      <c r="C125" s="65"/>
      <c r="D125" s="66" t="s">
        <v>449</v>
      </c>
      <c r="E125" s="66" t="s">
        <v>217</v>
      </c>
      <c r="F125" s="66" t="s">
        <v>198</v>
      </c>
      <c r="G125" s="66">
        <v>6</v>
      </c>
      <c r="H125" s="66">
        <v>30</v>
      </c>
      <c r="I125" s="33">
        <f t="shared" si="1"/>
        <v>180</v>
      </c>
      <c r="J125" s="65"/>
      <c r="K125" s="66"/>
      <c r="L125" s="36" t="s">
        <v>424</v>
      </c>
      <c r="M125" s="66"/>
    </row>
    <row r="126" spans="1:13" ht="21.6" customHeight="1">
      <c r="A126" s="68">
        <v>43733</v>
      </c>
      <c r="B126" s="65" t="s">
        <v>450</v>
      </c>
      <c r="C126" s="65"/>
      <c r="D126" s="66"/>
      <c r="E126" s="66" t="s">
        <v>451</v>
      </c>
      <c r="F126" s="66" t="s">
        <v>433</v>
      </c>
      <c r="G126" s="66"/>
      <c r="H126" s="66"/>
      <c r="I126" s="33">
        <v>5334</v>
      </c>
      <c r="J126" s="65"/>
      <c r="K126" s="66"/>
      <c r="L126" s="36" t="s">
        <v>424</v>
      </c>
      <c r="M126" s="66"/>
    </row>
    <row r="127" spans="1:13" ht="21.6" customHeight="1">
      <c r="L127" s="37"/>
    </row>
    <row r="128" spans="1:13" ht="21.6" customHeight="1">
      <c r="D128" s="43"/>
      <c r="J128" s="44"/>
      <c r="L128" s="37"/>
    </row>
    <row r="129" spans="12:12" ht="21.6" customHeight="1">
      <c r="L129" s="37"/>
    </row>
    <row r="130" spans="12:12" ht="21.6" customHeight="1">
      <c r="L130" s="37"/>
    </row>
    <row r="131" spans="12:12" ht="21.6" customHeight="1">
      <c r="L131" s="37"/>
    </row>
    <row r="132" spans="12:12" ht="21.6" customHeight="1">
      <c r="L132" s="37"/>
    </row>
    <row r="133" spans="12:12" ht="21.6" customHeight="1">
      <c r="L133" s="37"/>
    </row>
    <row r="134" spans="12:12" ht="21.6" customHeight="1">
      <c r="L134" s="37"/>
    </row>
    <row r="135" spans="12:12" ht="21.6" customHeight="1">
      <c r="L135" s="37"/>
    </row>
    <row r="169" spans="5:12" ht="21.6" customHeight="1">
      <c r="L169" s="37"/>
    </row>
    <row r="170" spans="5:12" ht="21.6" customHeight="1">
      <c r="L170" s="37"/>
    </row>
    <row r="171" spans="5:12" ht="21.6" customHeight="1">
      <c r="L171" s="37"/>
    </row>
    <row r="172" spans="5:12" ht="21.6" customHeight="1">
      <c r="L172" s="37"/>
    </row>
    <row r="173" spans="5:12" ht="21.6" customHeight="1">
      <c r="E173" s="37"/>
      <c r="L173" s="37"/>
    </row>
    <row r="174" spans="5:12" ht="21.6" customHeight="1">
      <c r="L174" s="37"/>
    </row>
    <row r="175" spans="5:12" ht="21.6" customHeight="1">
      <c r="L175" s="37"/>
    </row>
    <row r="176" spans="5:12" ht="21.6" customHeight="1">
      <c r="L176" s="37"/>
    </row>
    <row r="177" spans="11:12" ht="21.6" customHeight="1">
      <c r="L177" s="37"/>
    </row>
    <row r="178" spans="11:12" ht="21.6" customHeight="1">
      <c r="L178" s="37"/>
    </row>
    <row r="179" spans="11:12" ht="21.6" customHeight="1">
      <c r="L179" s="37"/>
    </row>
    <row r="180" spans="11:12" ht="21.6" customHeight="1">
      <c r="L180" s="37"/>
    </row>
    <row r="181" spans="11:12" ht="21.6" customHeight="1">
      <c r="L181" s="37"/>
    </row>
    <row r="182" spans="11:12" ht="21.6" customHeight="1">
      <c r="L182" s="37"/>
    </row>
    <row r="183" spans="11:12" ht="21.6" customHeight="1">
      <c r="K183" s="42"/>
      <c r="L183" s="37"/>
    </row>
    <row r="184" spans="11:12" ht="21.6" customHeight="1">
      <c r="L184" s="37"/>
    </row>
    <row r="185" spans="11:12" ht="21.6" customHeight="1">
      <c r="L185" s="37"/>
    </row>
    <row r="186" spans="11:12" ht="21.6" customHeight="1">
      <c r="L186" s="37"/>
    </row>
    <row r="187" spans="11:12" ht="21.6" customHeight="1">
      <c r="L187" s="37"/>
    </row>
    <row r="188" spans="11:12" ht="21.6" customHeight="1">
      <c r="L188" s="37"/>
    </row>
    <row r="189" spans="11:12" ht="21.6" customHeight="1">
      <c r="L189" s="37"/>
    </row>
    <row r="190" spans="11:12" ht="21.6" customHeight="1">
      <c r="L190" s="37"/>
    </row>
    <row r="191" spans="11:12" ht="21.6" customHeight="1">
      <c r="L191" s="37"/>
    </row>
    <row r="192" spans="11:12" ht="21.6" customHeight="1">
      <c r="L192" s="37"/>
    </row>
    <row r="193" spans="12:12" ht="21.6" customHeight="1">
      <c r="L193" s="37"/>
    </row>
    <row r="194" spans="12:12" ht="21.6" customHeight="1">
      <c r="L194" s="37"/>
    </row>
    <row r="195" spans="12:12" ht="21.6" customHeight="1">
      <c r="L195" s="37"/>
    </row>
    <row r="196" spans="12:12" ht="21.6" customHeight="1">
      <c r="L196" s="37"/>
    </row>
    <row r="197" spans="12:12" ht="21.6" customHeight="1">
      <c r="L197" s="37"/>
    </row>
    <row r="198" spans="12:12" ht="21.6" customHeight="1">
      <c r="L198" s="37"/>
    </row>
    <row r="199" spans="12:12" ht="21.6" customHeight="1">
      <c r="L199" s="37"/>
    </row>
    <row r="200" spans="12:12" ht="21.6" customHeight="1">
      <c r="L200" s="37"/>
    </row>
    <row r="201" spans="12:12" ht="21.6" customHeight="1">
      <c r="L201" s="37"/>
    </row>
    <row r="202" spans="12:12" ht="21.6" customHeight="1">
      <c r="L202" s="37"/>
    </row>
    <row r="203" spans="12:12" ht="21.6" customHeight="1">
      <c r="L203" s="37"/>
    </row>
    <row r="204" spans="12:12" ht="21.6" customHeight="1">
      <c r="L204" s="37"/>
    </row>
    <row r="205" spans="12:12" ht="21.6" customHeight="1">
      <c r="L205" s="37"/>
    </row>
    <row r="206" spans="12:12" ht="21.6" customHeight="1">
      <c r="L206" s="37"/>
    </row>
    <row r="207" spans="12:12" ht="21.6" customHeight="1">
      <c r="L207" s="37"/>
    </row>
    <row r="208" spans="12:12" ht="21.6" customHeight="1">
      <c r="L208" s="37"/>
    </row>
    <row r="209" spans="12:12" ht="21.6" customHeight="1">
      <c r="L209" s="37"/>
    </row>
    <row r="210" spans="12:12" ht="21.6" customHeight="1">
      <c r="L210" s="37"/>
    </row>
    <row r="211" spans="12:12" ht="21.6" customHeight="1">
      <c r="L211" s="37"/>
    </row>
    <row r="212" spans="12:12" ht="21.6" customHeight="1">
      <c r="L212" s="37"/>
    </row>
    <row r="213" spans="12:12" ht="21.6" customHeight="1">
      <c r="L213" s="37"/>
    </row>
    <row r="214" spans="12:12" ht="21.6" customHeight="1">
      <c r="L214" s="37"/>
    </row>
    <row r="215" spans="12:12" ht="21.6" customHeight="1">
      <c r="L215" s="37"/>
    </row>
    <row r="216" spans="12:12" ht="21.6" customHeight="1">
      <c r="L216" s="37"/>
    </row>
    <row r="217" spans="12:12" ht="21.6" customHeight="1">
      <c r="L217" s="37"/>
    </row>
    <row r="218" spans="12:12" ht="21.6" customHeight="1">
      <c r="L218" s="37"/>
    </row>
    <row r="219" spans="12:12" ht="21.6" customHeight="1">
      <c r="L219" s="37"/>
    </row>
    <row r="220" spans="12:12" ht="21.6" customHeight="1">
      <c r="L220" s="37"/>
    </row>
    <row r="221" spans="12:12" ht="21.6" customHeight="1">
      <c r="L221" s="37"/>
    </row>
    <row r="222" spans="12:12" ht="21.6" customHeight="1">
      <c r="L222" s="37"/>
    </row>
    <row r="400" spans="1:8" ht="21.6" customHeight="1">
      <c r="A400" s="97"/>
      <c r="B400" s="97"/>
      <c r="C400" s="97"/>
      <c r="D400" s="97"/>
      <c r="E400" s="97"/>
      <c r="F400" s="97"/>
      <c r="G400" s="97"/>
      <c r="H400" s="97"/>
    </row>
  </sheetData>
  <mergeCells count="2">
    <mergeCell ref="A1:L1"/>
    <mergeCell ref="A400:H400"/>
  </mergeCells>
  <phoneticPr fontId="3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9"/>
  <sheetViews>
    <sheetView tabSelected="1" workbookViewId="0">
      <selection activeCell="B59" sqref="B59"/>
    </sheetView>
  </sheetViews>
  <sheetFormatPr defaultColWidth="8.875" defaultRowHeight="21.6" customHeight="1" outlineLevelRow="2"/>
  <cols>
    <col min="1" max="1" width="11.875" style="38" customWidth="1"/>
    <col min="2" max="2" width="11.125" style="39" customWidth="1"/>
    <col min="3" max="3" width="9" style="39" customWidth="1"/>
    <col min="4" max="4" width="10.5" style="40" customWidth="1"/>
    <col min="5" max="5" width="35.5" style="40" customWidth="1"/>
    <col min="6" max="6" width="6.25" style="40" customWidth="1"/>
    <col min="7" max="8" width="8.875" style="40"/>
    <col min="9" max="9" width="19.625" style="41" customWidth="1"/>
    <col min="10" max="10" width="36.875" style="39" customWidth="1"/>
    <col min="11" max="11" width="25.5" style="40" customWidth="1"/>
    <col min="12" max="16384" width="8.875" style="40"/>
  </cols>
  <sheetData>
    <row r="1" spans="1:13" s="37" customFormat="1" ht="21.6" customHeight="1">
      <c r="A1" s="96" t="s">
        <v>454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</row>
    <row r="2" spans="1:13" s="37" customFormat="1" ht="21.6" customHeight="1">
      <c r="A2" s="34" t="s">
        <v>40</v>
      </c>
      <c r="B2" s="35" t="s">
        <v>43</v>
      </c>
      <c r="C2" s="35" t="s">
        <v>44</v>
      </c>
      <c r="D2" s="36" t="s">
        <v>45</v>
      </c>
      <c r="E2" s="36" t="s">
        <v>71</v>
      </c>
      <c r="F2" s="36" t="s">
        <v>15</v>
      </c>
      <c r="G2" s="36" t="s">
        <v>46</v>
      </c>
      <c r="H2" s="36" t="s">
        <v>14</v>
      </c>
      <c r="I2" s="33" t="s">
        <v>104</v>
      </c>
      <c r="J2" s="35" t="s">
        <v>72</v>
      </c>
      <c r="K2" s="36" t="s">
        <v>47</v>
      </c>
      <c r="L2" s="36" t="s">
        <v>73</v>
      </c>
      <c r="M2" s="36"/>
    </row>
    <row r="3" spans="1:13" ht="21.6" hidden="1" customHeight="1" outlineLevel="2">
      <c r="A3" s="68">
        <v>43713</v>
      </c>
      <c r="B3" s="65" t="s">
        <v>280</v>
      </c>
      <c r="C3" s="65" t="s">
        <v>281</v>
      </c>
      <c r="D3" s="66" t="s">
        <v>282</v>
      </c>
      <c r="E3" s="66" t="s">
        <v>284</v>
      </c>
      <c r="F3" s="66" t="s">
        <v>198</v>
      </c>
      <c r="G3" s="66">
        <v>1.5</v>
      </c>
      <c r="H3" s="66">
        <v>20</v>
      </c>
      <c r="I3" s="33">
        <f>G3*H3</f>
        <v>30</v>
      </c>
      <c r="J3" s="65" t="s">
        <v>285</v>
      </c>
      <c r="K3" s="66"/>
      <c r="L3" s="36" t="s">
        <v>205</v>
      </c>
      <c r="M3" s="66"/>
    </row>
    <row r="4" spans="1:13" ht="21.6" customHeight="1" outlineLevel="1" collapsed="1">
      <c r="A4" s="68"/>
      <c r="B4" s="65"/>
      <c r="C4" s="65"/>
      <c r="D4" s="66"/>
      <c r="E4" s="76" t="s">
        <v>466</v>
      </c>
      <c r="F4" s="66"/>
      <c r="G4" s="66"/>
      <c r="H4" s="66">
        <f>SUBTOTAL(9,H3:H3)</f>
        <v>20</v>
      </c>
      <c r="I4" s="33">
        <f>SUBTOTAL(9,I3:I3)</f>
        <v>30</v>
      </c>
      <c r="J4" s="65"/>
      <c r="K4" s="66"/>
      <c r="L4" s="36"/>
      <c r="M4" s="66"/>
    </row>
    <row r="5" spans="1:13" ht="21.6" hidden="1" customHeight="1" outlineLevel="2">
      <c r="A5" s="64">
        <v>43709</v>
      </c>
      <c r="B5" s="65" t="s">
        <v>194</v>
      </c>
      <c r="C5" s="65" t="s">
        <v>195</v>
      </c>
      <c r="D5" s="66" t="s">
        <v>196</v>
      </c>
      <c r="E5" s="66" t="s">
        <v>197</v>
      </c>
      <c r="F5" s="66" t="s">
        <v>198</v>
      </c>
      <c r="G5" s="66">
        <v>5</v>
      </c>
      <c r="H5" s="66">
        <v>30</v>
      </c>
      <c r="I5" s="33">
        <f>G5*H5</f>
        <v>150</v>
      </c>
      <c r="J5" s="65" t="s">
        <v>199</v>
      </c>
      <c r="K5" s="66"/>
      <c r="L5" s="36" t="s">
        <v>205</v>
      </c>
      <c r="M5" s="66"/>
    </row>
    <row r="6" spans="1:13" ht="21.6" hidden="1" customHeight="1" outlineLevel="2">
      <c r="A6" s="64">
        <v>43709</v>
      </c>
      <c r="B6" s="65" t="s">
        <v>226</v>
      </c>
      <c r="C6" s="65" t="s">
        <v>227</v>
      </c>
      <c r="D6" s="66" t="s">
        <v>228</v>
      </c>
      <c r="E6" s="66" t="s">
        <v>197</v>
      </c>
      <c r="F6" s="66" t="s">
        <v>198</v>
      </c>
      <c r="G6" s="66">
        <v>5</v>
      </c>
      <c r="H6" s="66">
        <v>2</v>
      </c>
      <c r="I6" s="33">
        <f>G6*H6</f>
        <v>10</v>
      </c>
      <c r="J6" s="65" t="s">
        <v>229</v>
      </c>
      <c r="K6" s="66"/>
      <c r="L6" s="36" t="s">
        <v>205</v>
      </c>
      <c r="M6" s="66"/>
    </row>
    <row r="7" spans="1:13" ht="21.6" hidden="1" customHeight="1" outlineLevel="2">
      <c r="A7" s="68">
        <v>43713</v>
      </c>
      <c r="B7" s="65" t="s">
        <v>289</v>
      </c>
      <c r="C7" s="65" t="s">
        <v>195</v>
      </c>
      <c r="D7" s="66" t="s">
        <v>196</v>
      </c>
      <c r="E7" s="66" t="s">
        <v>197</v>
      </c>
      <c r="F7" s="66" t="s">
        <v>198</v>
      </c>
      <c r="G7" s="66">
        <v>5</v>
      </c>
      <c r="H7" s="66">
        <v>20</v>
      </c>
      <c r="I7" s="33">
        <f>G7*H7</f>
        <v>100</v>
      </c>
      <c r="J7" s="65" t="s">
        <v>290</v>
      </c>
      <c r="K7" s="66"/>
      <c r="L7" s="36" t="s">
        <v>205</v>
      </c>
      <c r="M7" s="66"/>
    </row>
    <row r="8" spans="1:13" ht="21.6" customHeight="1" outlineLevel="1" collapsed="1">
      <c r="A8" s="68"/>
      <c r="B8" s="65"/>
      <c r="C8" s="65"/>
      <c r="D8" s="66"/>
      <c r="E8" s="71" t="s">
        <v>464</v>
      </c>
      <c r="F8" s="66"/>
      <c r="G8" s="66"/>
      <c r="H8" s="66">
        <f>SUBTOTAL(9,H5:H7)</f>
        <v>52</v>
      </c>
      <c r="I8" s="33">
        <f>SUBTOTAL(9,I5:I7)</f>
        <v>260</v>
      </c>
      <c r="J8" s="65"/>
      <c r="K8" s="66"/>
      <c r="L8" s="36"/>
      <c r="M8" s="66"/>
    </row>
    <row r="9" spans="1:13" ht="21.6" hidden="1" customHeight="1" outlineLevel="2">
      <c r="A9" s="64">
        <v>43722</v>
      </c>
      <c r="B9" s="65" t="s">
        <v>120</v>
      </c>
      <c r="C9" s="65"/>
      <c r="D9" s="66"/>
      <c r="E9" s="66" t="s">
        <v>121</v>
      </c>
      <c r="F9" s="36"/>
      <c r="G9" s="66"/>
      <c r="H9" s="66"/>
      <c r="I9" s="33">
        <v>1384</v>
      </c>
      <c r="J9" s="65"/>
      <c r="K9" s="66"/>
      <c r="L9" s="36" t="s">
        <v>80</v>
      </c>
      <c r="M9" s="66"/>
    </row>
    <row r="10" spans="1:13" ht="21.6" customHeight="1" outlineLevel="1" collapsed="1">
      <c r="A10" s="64"/>
      <c r="B10" s="65"/>
      <c r="C10" s="65"/>
      <c r="D10" s="66"/>
      <c r="E10" s="71" t="s">
        <v>463</v>
      </c>
      <c r="F10" s="36"/>
      <c r="G10" s="66"/>
      <c r="H10" s="66">
        <f>SUBTOTAL(9,H9:H9)</f>
        <v>0</v>
      </c>
      <c r="I10" s="33">
        <f>SUBTOTAL(9,I9:I9)</f>
        <v>1384</v>
      </c>
      <c r="J10" s="65"/>
      <c r="K10" s="66"/>
      <c r="L10" s="36"/>
      <c r="M10" s="66"/>
    </row>
    <row r="11" spans="1:13" ht="21.6" hidden="1" customHeight="1" outlineLevel="2">
      <c r="A11" s="64">
        <v>43713</v>
      </c>
      <c r="B11" s="65" t="s">
        <v>116</v>
      </c>
      <c r="C11" s="65"/>
      <c r="D11" s="66"/>
      <c r="E11" s="66" t="s">
        <v>119</v>
      </c>
      <c r="F11" s="36"/>
      <c r="G11" s="66"/>
      <c r="H11" s="66"/>
      <c r="I11" s="33">
        <f>1321+866</f>
        <v>2187</v>
      </c>
      <c r="J11" s="65"/>
      <c r="K11" s="66"/>
      <c r="L11" s="36" t="s">
        <v>80</v>
      </c>
      <c r="M11" s="66"/>
    </row>
    <row r="12" spans="1:13" ht="21.6" customHeight="1" outlineLevel="1" collapsed="1">
      <c r="A12" s="64"/>
      <c r="B12" s="65"/>
      <c r="C12" s="65"/>
      <c r="D12" s="66"/>
      <c r="E12" s="71" t="s">
        <v>461</v>
      </c>
      <c r="F12" s="36"/>
      <c r="G12" s="66"/>
      <c r="H12" s="66">
        <f>SUBTOTAL(9,H11:H11)</f>
        <v>0</v>
      </c>
      <c r="I12" s="33">
        <f>SUBTOTAL(9,I11:I11)</f>
        <v>2187</v>
      </c>
      <c r="J12" s="65"/>
      <c r="K12" s="66"/>
      <c r="L12" s="36"/>
      <c r="M12" s="66"/>
    </row>
    <row r="13" spans="1:13" ht="21.6" hidden="1" customHeight="1" outlineLevel="2">
      <c r="A13" s="64">
        <v>43719</v>
      </c>
      <c r="B13" s="65" t="s">
        <v>117</v>
      </c>
      <c r="C13" s="65"/>
      <c r="D13" s="66"/>
      <c r="E13" s="66" t="s">
        <v>118</v>
      </c>
      <c r="F13" s="36"/>
      <c r="G13" s="66"/>
      <c r="H13" s="66"/>
      <c r="I13" s="33">
        <v>2874</v>
      </c>
      <c r="J13" s="65"/>
      <c r="K13" s="66"/>
      <c r="L13" s="36" t="s">
        <v>80</v>
      </c>
      <c r="M13" s="66"/>
    </row>
    <row r="14" spans="1:13" ht="21.6" customHeight="1" outlineLevel="1" collapsed="1">
      <c r="A14" s="64"/>
      <c r="B14" s="65"/>
      <c r="C14" s="65"/>
      <c r="D14" s="66"/>
      <c r="E14" s="71" t="s">
        <v>462</v>
      </c>
      <c r="F14" s="36"/>
      <c r="G14" s="66"/>
      <c r="H14" s="66">
        <f>SUBTOTAL(9,H13:H13)</f>
        <v>0</v>
      </c>
      <c r="I14" s="33">
        <f>SUBTOTAL(9,I13:I13)</f>
        <v>2874</v>
      </c>
      <c r="J14" s="65"/>
      <c r="K14" s="66"/>
      <c r="L14" s="36"/>
      <c r="M14" s="66"/>
    </row>
    <row r="15" spans="1:13" ht="21.6" hidden="1" customHeight="1" outlineLevel="2">
      <c r="A15" s="64">
        <v>43705</v>
      </c>
      <c r="B15" s="65" t="s">
        <v>93</v>
      </c>
      <c r="C15" s="65" t="s">
        <v>89</v>
      </c>
      <c r="D15" s="66" t="s">
        <v>90</v>
      </c>
      <c r="E15" s="66" t="s">
        <v>474</v>
      </c>
      <c r="F15" s="36" t="s">
        <v>86</v>
      </c>
      <c r="G15" s="66">
        <v>60</v>
      </c>
      <c r="H15" s="66">
        <v>5</v>
      </c>
      <c r="I15" s="33">
        <v>300</v>
      </c>
      <c r="J15" s="65" t="s">
        <v>98</v>
      </c>
      <c r="K15" s="66"/>
      <c r="L15" s="36" t="s">
        <v>80</v>
      </c>
      <c r="M15" s="66"/>
    </row>
    <row r="16" spans="1:13" ht="21.6" hidden="1" customHeight="1" outlineLevel="2">
      <c r="A16" s="64">
        <v>43719</v>
      </c>
      <c r="B16" s="65" t="s">
        <v>109</v>
      </c>
      <c r="C16" s="65" t="s">
        <v>110</v>
      </c>
      <c r="D16" s="66" t="s">
        <v>111</v>
      </c>
      <c r="E16" s="66" t="s">
        <v>474</v>
      </c>
      <c r="F16" s="36" t="s">
        <v>86</v>
      </c>
      <c r="G16" s="66">
        <v>60</v>
      </c>
      <c r="H16" s="66">
        <v>5</v>
      </c>
      <c r="I16" s="33">
        <f t="shared" ref="I16:I38" si="0">G16*H16</f>
        <v>300</v>
      </c>
      <c r="J16" s="65" t="s">
        <v>112</v>
      </c>
      <c r="K16" s="66"/>
      <c r="L16" s="36" t="s">
        <v>80</v>
      </c>
      <c r="M16" s="66"/>
    </row>
    <row r="17" spans="1:13" ht="21.6" hidden="1" customHeight="1" outlineLevel="2">
      <c r="A17" s="64">
        <v>43709</v>
      </c>
      <c r="B17" s="65" t="s">
        <v>200</v>
      </c>
      <c r="C17" s="65" t="s">
        <v>201</v>
      </c>
      <c r="D17" s="66" t="s">
        <v>202</v>
      </c>
      <c r="E17" s="66" t="s">
        <v>474</v>
      </c>
      <c r="F17" s="66" t="s">
        <v>198</v>
      </c>
      <c r="G17" s="66">
        <v>60</v>
      </c>
      <c r="H17" s="66">
        <v>3</v>
      </c>
      <c r="I17" s="33">
        <f t="shared" si="0"/>
        <v>180</v>
      </c>
      <c r="J17" s="65" t="s">
        <v>204</v>
      </c>
      <c r="K17" s="66"/>
      <c r="L17" s="36" t="s">
        <v>205</v>
      </c>
      <c r="M17" s="66"/>
    </row>
    <row r="18" spans="1:13" ht="21.6" hidden="1" customHeight="1" outlineLevel="2">
      <c r="A18" s="64">
        <v>43709</v>
      </c>
      <c r="B18" s="65" t="s">
        <v>207</v>
      </c>
      <c r="C18" s="65" t="s">
        <v>208</v>
      </c>
      <c r="D18" s="66" t="s">
        <v>209</v>
      </c>
      <c r="E18" s="66" t="s">
        <v>474</v>
      </c>
      <c r="F18" s="66" t="s">
        <v>198</v>
      </c>
      <c r="G18" s="66">
        <v>60</v>
      </c>
      <c r="H18" s="66">
        <v>5</v>
      </c>
      <c r="I18" s="33">
        <f t="shared" si="0"/>
        <v>300</v>
      </c>
      <c r="J18" s="65" t="s">
        <v>210</v>
      </c>
      <c r="K18" s="66"/>
      <c r="L18" s="36" t="s">
        <v>205</v>
      </c>
      <c r="M18" s="66"/>
    </row>
    <row r="19" spans="1:13" ht="21.6" hidden="1" customHeight="1" outlineLevel="2">
      <c r="A19" s="64">
        <v>43709</v>
      </c>
      <c r="B19" s="65" t="s">
        <v>211</v>
      </c>
      <c r="C19" s="65" t="s">
        <v>212</v>
      </c>
      <c r="D19" s="66" t="s">
        <v>213</v>
      </c>
      <c r="E19" s="66" t="s">
        <v>474</v>
      </c>
      <c r="F19" s="66" t="s">
        <v>198</v>
      </c>
      <c r="G19" s="66">
        <v>60</v>
      </c>
      <c r="H19" s="66">
        <v>7</v>
      </c>
      <c r="I19" s="33">
        <f t="shared" si="0"/>
        <v>420</v>
      </c>
      <c r="J19" s="65" t="s">
        <v>214</v>
      </c>
      <c r="K19" s="66"/>
      <c r="L19" s="36" t="s">
        <v>205</v>
      </c>
      <c r="M19" s="66"/>
    </row>
    <row r="20" spans="1:13" ht="21.6" hidden="1" customHeight="1" outlineLevel="2">
      <c r="A20" s="64">
        <v>43709</v>
      </c>
      <c r="B20" s="65" t="s">
        <v>230</v>
      </c>
      <c r="C20" s="65" t="s">
        <v>231</v>
      </c>
      <c r="D20" s="66" t="s">
        <v>232</v>
      </c>
      <c r="E20" s="66" t="s">
        <v>474</v>
      </c>
      <c r="F20" s="66" t="s">
        <v>198</v>
      </c>
      <c r="G20" s="66">
        <v>60</v>
      </c>
      <c r="H20" s="66">
        <v>5</v>
      </c>
      <c r="I20" s="33">
        <f t="shared" si="0"/>
        <v>300</v>
      </c>
      <c r="J20" s="65" t="s">
        <v>233</v>
      </c>
      <c r="K20" s="66"/>
      <c r="L20" s="36" t="s">
        <v>205</v>
      </c>
      <c r="M20" s="66"/>
    </row>
    <row r="21" spans="1:13" ht="21.6" hidden="1" customHeight="1" outlineLevel="2">
      <c r="A21" s="64">
        <v>43709</v>
      </c>
      <c r="B21" s="65" t="s">
        <v>237</v>
      </c>
      <c r="C21" s="65" t="s">
        <v>238</v>
      </c>
      <c r="D21" s="66" t="s">
        <v>239</v>
      </c>
      <c r="E21" s="66" t="s">
        <v>474</v>
      </c>
      <c r="F21" s="66" t="s">
        <v>198</v>
      </c>
      <c r="G21" s="66">
        <v>60</v>
      </c>
      <c r="H21" s="66">
        <v>10</v>
      </c>
      <c r="I21" s="33">
        <f t="shared" si="0"/>
        <v>600</v>
      </c>
      <c r="J21" s="65" t="s">
        <v>240</v>
      </c>
      <c r="K21" s="66"/>
      <c r="L21" s="36" t="s">
        <v>205</v>
      </c>
      <c r="M21" s="66"/>
    </row>
    <row r="22" spans="1:13" ht="21.6" hidden="1" customHeight="1" outlineLevel="2">
      <c r="A22" s="68">
        <v>43711</v>
      </c>
      <c r="B22" s="65" t="s">
        <v>263</v>
      </c>
      <c r="C22" s="65" t="s">
        <v>264</v>
      </c>
      <c r="D22" s="66" t="s">
        <v>265</v>
      </c>
      <c r="E22" s="66" t="s">
        <v>474</v>
      </c>
      <c r="F22" s="66" t="s">
        <v>198</v>
      </c>
      <c r="G22" s="66">
        <v>60</v>
      </c>
      <c r="H22" s="66">
        <v>5</v>
      </c>
      <c r="I22" s="69">
        <f t="shared" si="0"/>
        <v>300</v>
      </c>
      <c r="J22" s="65" t="s">
        <v>266</v>
      </c>
      <c r="K22" s="66"/>
      <c r="L22" s="36" t="s">
        <v>205</v>
      </c>
      <c r="M22" s="66"/>
    </row>
    <row r="23" spans="1:13" ht="21.6" hidden="1" customHeight="1" outlineLevel="2">
      <c r="A23" s="68">
        <v>43712</v>
      </c>
      <c r="B23" s="65" t="s">
        <v>267</v>
      </c>
      <c r="C23" s="65" t="s">
        <v>268</v>
      </c>
      <c r="D23" s="66" t="s">
        <v>269</v>
      </c>
      <c r="E23" s="66" t="s">
        <v>474</v>
      </c>
      <c r="F23" s="66" t="s">
        <v>198</v>
      </c>
      <c r="G23" s="66">
        <v>60</v>
      </c>
      <c r="H23" s="66">
        <v>5</v>
      </c>
      <c r="I23" s="69">
        <f t="shared" si="0"/>
        <v>300</v>
      </c>
      <c r="J23" s="65" t="s">
        <v>270</v>
      </c>
      <c r="K23" s="66"/>
      <c r="L23" s="36" t="s">
        <v>205</v>
      </c>
      <c r="M23" s="66"/>
    </row>
    <row r="24" spans="1:13" ht="21.6" hidden="1" customHeight="1" outlineLevel="2">
      <c r="A24" s="68">
        <v>43712</v>
      </c>
      <c r="B24" s="65" t="s">
        <v>278</v>
      </c>
      <c r="C24" s="65" t="s">
        <v>231</v>
      </c>
      <c r="D24" s="66" t="s">
        <v>232</v>
      </c>
      <c r="E24" s="66" t="s">
        <v>474</v>
      </c>
      <c r="F24" s="66" t="s">
        <v>198</v>
      </c>
      <c r="G24" s="66">
        <v>60</v>
      </c>
      <c r="H24" s="66">
        <v>1</v>
      </c>
      <c r="I24" s="33">
        <f t="shared" si="0"/>
        <v>60</v>
      </c>
      <c r="J24" s="65" t="s">
        <v>279</v>
      </c>
      <c r="K24" s="66"/>
      <c r="L24" s="36" t="s">
        <v>205</v>
      </c>
      <c r="M24" s="66"/>
    </row>
    <row r="25" spans="1:13" ht="21.6" hidden="1" customHeight="1" outlineLevel="2">
      <c r="A25" s="68">
        <v>43713</v>
      </c>
      <c r="B25" s="65" t="s">
        <v>280</v>
      </c>
      <c r="C25" s="65" t="s">
        <v>281</v>
      </c>
      <c r="D25" s="66" t="s">
        <v>282</v>
      </c>
      <c r="E25" s="66" t="s">
        <v>474</v>
      </c>
      <c r="F25" s="66" t="s">
        <v>198</v>
      </c>
      <c r="G25" s="66">
        <v>60</v>
      </c>
      <c r="H25" s="66">
        <v>5</v>
      </c>
      <c r="I25" s="33">
        <f t="shared" si="0"/>
        <v>300</v>
      </c>
      <c r="J25" s="65" t="s">
        <v>283</v>
      </c>
      <c r="K25" s="66"/>
      <c r="L25" s="36" t="s">
        <v>205</v>
      </c>
      <c r="M25" s="66"/>
    </row>
    <row r="26" spans="1:13" ht="21.6" hidden="1" customHeight="1" outlineLevel="2">
      <c r="A26" s="68">
        <v>43713</v>
      </c>
      <c r="B26" s="65" t="s">
        <v>300</v>
      </c>
      <c r="C26" s="65" t="s">
        <v>301</v>
      </c>
      <c r="D26" s="66" t="s">
        <v>302</v>
      </c>
      <c r="E26" s="66" t="s">
        <v>474</v>
      </c>
      <c r="F26" s="66" t="s">
        <v>198</v>
      </c>
      <c r="G26" s="66">
        <v>60</v>
      </c>
      <c r="H26" s="66">
        <v>2</v>
      </c>
      <c r="I26" s="33">
        <f t="shared" si="0"/>
        <v>120</v>
      </c>
      <c r="J26" s="65" t="s">
        <v>304</v>
      </c>
      <c r="K26" s="66"/>
      <c r="L26" s="36" t="s">
        <v>205</v>
      </c>
      <c r="M26" s="66"/>
    </row>
    <row r="27" spans="1:13" ht="21.6" hidden="1" customHeight="1" outlineLevel="2">
      <c r="A27" s="68">
        <v>43713</v>
      </c>
      <c r="B27" s="65" t="s">
        <v>305</v>
      </c>
      <c r="C27" s="65" t="s">
        <v>306</v>
      </c>
      <c r="D27" s="66" t="s">
        <v>307</v>
      </c>
      <c r="E27" s="66" t="s">
        <v>474</v>
      </c>
      <c r="F27" s="66" t="s">
        <v>198</v>
      </c>
      <c r="G27" s="66">
        <v>60</v>
      </c>
      <c r="H27" s="66">
        <v>2</v>
      </c>
      <c r="I27" s="33">
        <f t="shared" si="0"/>
        <v>120</v>
      </c>
      <c r="J27" s="65"/>
      <c r="K27" s="66"/>
      <c r="L27" s="36" t="s">
        <v>205</v>
      </c>
      <c r="M27" s="66"/>
    </row>
    <row r="28" spans="1:13" ht="21.6" hidden="1" customHeight="1" outlineLevel="2">
      <c r="A28" s="68">
        <v>43719</v>
      </c>
      <c r="B28" s="65" t="s">
        <v>328</v>
      </c>
      <c r="C28" s="65" t="s">
        <v>292</v>
      </c>
      <c r="D28" s="66" t="s">
        <v>293</v>
      </c>
      <c r="E28" s="66" t="s">
        <v>474</v>
      </c>
      <c r="F28" s="66" t="s">
        <v>198</v>
      </c>
      <c r="G28" s="66">
        <v>60</v>
      </c>
      <c r="H28" s="66">
        <v>5</v>
      </c>
      <c r="I28" s="33">
        <f t="shared" si="0"/>
        <v>300</v>
      </c>
      <c r="J28" s="65" t="s">
        <v>329</v>
      </c>
      <c r="K28" s="66"/>
      <c r="L28" s="36" t="s">
        <v>205</v>
      </c>
      <c r="M28" s="66"/>
    </row>
    <row r="29" spans="1:13" ht="21.6" hidden="1" customHeight="1" outlineLevel="2">
      <c r="A29" s="68">
        <v>43719</v>
      </c>
      <c r="B29" s="65" t="s">
        <v>330</v>
      </c>
      <c r="C29" s="65" t="s">
        <v>331</v>
      </c>
      <c r="D29" s="66" t="s">
        <v>332</v>
      </c>
      <c r="E29" s="66" t="s">
        <v>474</v>
      </c>
      <c r="F29" s="66" t="s">
        <v>198</v>
      </c>
      <c r="G29" s="66">
        <v>60</v>
      </c>
      <c r="H29" s="66">
        <v>2</v>
      </c>
      <c r="I29" s="33">
        <f t="shared" si="0"/>
        <v>120</v>
      </c>
      <c r="J29" s="65" t="s">
        <v>333</v>
      </c>
      <c r="K29" s="66"/>
      <c r="L29" s="36" t="s">
        <v>205</v>
      </c>
      <c r="M29" s="66"/>
    </row>
    <row r="30" spans="1:13" ht="21.6" hidden="1" customHeight="1" outlineLevel="2">
      <c r="A30" s="68">
        <v>43719</v>
      </c>
      <c r="B30" s="65" t="s">
        <v>338</v>
      </c>
      <c r="C30" s="65" t="s">
        <v>339</v>
      </c>
      <c r="D30" s="66" t="s">
        <v>236</v>
      </c>
      <c r="E30" s="66" t="s">
        <v>474</v>
      </c>
      <c r="F30" s="66" t="s">
        <v>198</v>
      </c>
      <c r="G30" s="66">
        <v>60</v>
      </c>
      <c r="H30" s="66">
        <v>2</v>
      </c>
      <c r="I30" s="33">
        <f t="shared" si="0"/>
        <v>120</v>
      </c>
      <c r="J30" s="65" t="s">
        <v>340</v>
      </c>
      <c r="K30" s="66"/>
      <c r="L30" s="36" t="s">
        <v>205</v>
      </c>
      <c r="M30" s="66"/>
    </row>
    <row r="31" spans="1:13" ht="25.15" hidden="1" customHeight="1" outlineLevel="2">
      <c r="A31" s="68">
        <v>43720</v>
      </c>
      <c r="B31" s="65" t="s">
        <v>347</v>
      </c>
      <c r="C31" s="65" t="s">
        <v>348</v>
      </c>
      <c r="D31" s="66" t="s">
        <v>349</v>
      </c>
      <c r="E31" s="66" t="s">
        <v>474</v>
      </c>
      <c r="F31" s="66" t="s">
        <v>198</v>
      </c>
      <c r="G31" s="66">
        <v>60</v>
      </c>
      <c r="H31" s="66">
        <v>6</v>
      </c>
      <c r="I31" s="33">
        <f t="shared" si="0"/>
        <v>360</v>
      </c>
      <c r="J31" s="65" t="s">
        <v>350</v>
      </c>
      <c r="K31" s="66"/>
      <c r="L31" s="36" t="s">
        <v>205</v>
      </c>
      <c r="M31" s="66"/>
    </row>
    <row r="32" spans="1:13" ht="21.6" hidden="1" customHeight="1" outlineLevel="2">
      <c r="A32" s="68">
        <v>43725</v>
      </c>
      <c r="B32" s="65" t="s">
        <v>370</v>
      </c>
      <c r="C32" s="65" t="s">
        <v>371</v>
      </c>
      <c r="D32" s="66" t="s">
        <v>372</v>
      </c>
      <c r="E32" s="66" t="s">
        <v>474</v>
      </c>
      <c r="F32" s="66" t="s">
        <v>198</v>
      </c>
      <c r="G32" s="66">
        <v>60</v>
      </c>
      <c r="H32" s="66">
        <v>2</v>
      </c>
      <c r="I32" s="33">
        <f t="shared" si="0"/>
        <v>120</v>
      </c>
      <c r="J32" s="65" t="s">
        <v>373</v>
      </c>
      <c r="K32" s="66"/>
      <c r="L32" s="36" t="s">
        <v>205</v>
      </c>
      <c r="M32" s="66"/>
    </row>
    <row r="33" spans="1:13" ht="21.6" hidden="1" customHeight="1" outlineLevel="2">
      <c r="A33" s="68">
        <v>43729</v>
      </c>
      <c r="B33" s="65" t="s">
        <v>374</v>
      </c>
      <c r="C33" s="65" t="s">
        <v>375</v>
      </c>
      <c r="D33" s="66" t="s">
        <v>376</v>
      </c>
      <c r="E33" s="66" t="s">
        <v>474</v>
      </c>
      <c r="F33" s="66" t="s">
        <v>198</v>
      </c>
      <c r="G33" s="66">
        <v>60</v>
      </c>
      <c r="H33" s="66">
        <v>2</v>
      </c>
      <c r="I33" s="33">
        <f t="shared" si="0"/>
        <v>120</v>
      </c>
      <c r="J33" s="65" t="s">
        <v>377</v>
      </c>
      <c r="K33" s="66"/>
      <c r="L33" s="36" t="s">
        <v>205</v>
      </c>
      <c r="M33" s="66"/>
    </row>
    <row r="34" spans="1:13" ht="21.6" hidden="1" customHeight="1" outlineLevel="2">
      <c r="A34" s="68">
        <v>43729</v>
      </c>
      <c r="B34" s="65" t="s">
        <v>382</v>
      </c>
      <c r="C34" s="65" t="s">
        <v>219</v>
      </c>
      <c r="D34" s="66" t="s">
        <v>220</v>
      </c>
      <c r="E34" s="66" t="s">
        <v>474</v>
      </c>
      <c r="F34" s="66" t="s">
        <v>198</v>
      </c>
      <c r="G34" s="66">
        <v>60</v>
      </c>
      <c r="H34" s="66">
        <v>6</v>
      </c>
      <c r="I34" s="33">
        <f t="shared" si="0"/>
        <v>360</v>
      </c>
      <c r="J34" s="65" t="s">
        <v>383</v>
      </c>
      <c r="K34" s="66"/>
      <c r="L34" s="36" t="s">
        <v>205</v>
      </c>
      <c r="M34" s="66"/>
    </row>
    <row r="35" spans="1:13" ht="21.6" hidden="1" customHeight="1" outlineLevel="2">
      <c r="A35" s="68">
        <v>43729</v>
      </c>
      <c r="B35" s="65" t="s">
        <v>389</v>
      </c>
      <c r="C35" s="65" t="s">
        <v>390</v>
      </c>
      <c r="D35" s="66" t="s">
        <v>391</v>
      </c>
      <c r="E35" s="66" t="s">
        <v>474</v>
      </c>
      <c r="F35" s="66" t="s">
        <v>198</v>
      </c>
      <c r="G35" s="66">
        <v>60</v>
      </c>
      <c r="H35" s="66">
        <v>3</v>
      </c>
      <c r="I35" s="33">
        <f t="shared" si="0"/>
        <v>180</v>
      </c>
      <c r="J35" s="65" t="s">
        <v>393</v>
      </c>
      <c r="K35" s="66"/>
      <c r="L35" s="36" t="s">
        <v>205</v>
      </c>
      <c r="M35" s="66"/>
    </row>
    <row r="36" spans="1:13" ht="21.6" hidden="1" customHeight="1" outlineLevel="2">
      <c r="A36" s="68">
        <v>43731</v>
      </c>
      <c r="B36" s="65" t="s">
        <v>397</v>
      </c>
      <c r="C36" s="65" t="s">
        <v>258</v>
      </c>
      <c r="D36" s="66" t="s">
        <v>259</v>
      </c>
      <c r="E36" s="66" t="s">
        <v>474</v>
      </c>
      <c r="F36" s="66" t="s">
        <v>198</v>
      </c>
      <c r="G36" s="66">
        <v>60</v>
      </c>
      <c r="H36" s="66">
        <v>3</v>
      </c>
      <c r="I36" s="33">
        <f t="shared" si="0"/>
        <v>180</v>
      </c>
      <c r="J36" s="65" t="s">
        <v>398</v>
      </c>
      <c r="K36" s="66"/>
      <c r="L36" s="36" t="s">
        <v>205</v>
      </c>
      <c r="M36" s="66"/>
    </row>
    <row r="37" spans="1:13" ht="21.6" hidden="1" customHeight="1" outlineLevel="2">
      <c r="A37" s="68">
        <v>43733</v>
      </c>
      <c r="B37" s="65" t="s">
        <v>402</v>
      </c>
      <c r="C37" s="65" t="s">
        <v>403</v>
      </c>
      <c r="D37" s="66" t="s">
        <v>404</v>
      </c>
      <c r="E37" s="66" t="s">
        <v>474</v>
      </c>
      <c r="F37" s="66" t="s">
        <v>198</v>
      </c>
      <c r="G37" s="66">
        <v>60</v>
      </c>
      <c r="H37" s="66">
        <v>7</v>
      </c>
      <c r="I37" s="33">
        <f t="shared" si="0"/>
        <v>420</v>
      </c>
      <c r="J37" s="65" t="s">
        <v>405</v>
      </c>
      <c r="K37" s="66"/>
      <c r="L37" s="36" t="s">
        <v>205</v>
      </c>
      <c r="M37" s="66"/>
    </row>
    <row r="38" spans="1:13" ht="21.6" hidden="1" customHeight="1" outlineLevel="2">
      <c r="A38" s="68">
        <v>43733</v>
      </c>
      <c r="B38" s="65" t="s">
        <v>407</v>
      </c>
      <c r="C38" s="65" t="s">
        <v>408</v>
      </c>
      <c r="D38" s="66" t="s">
        <v>409</v>
      </c>
      <c r="E38" s="66" t="s">
        <v>474</v>
      </c>
      <c r="F38" s="66" t="s">
        <v>198</v>
      </c>
      <c r="G38" s="66">
        <v>60</v>
      </c>
      <c r="H38" s="66">
        <v>5</v>
      </c>
      <c r="I38" s="33">
        <f t="shared" si="0"/>
        <v>300</v>
      </c>
      <c r="J38" s="65" t="s">
        <v>410</v>
      </c>
      <c r="K38" s="66"/>
      <c r="L38" s="36" t="s">
        <v>205</v>
      </c>
      <c r="M38" s="66"/>
    </row>
    <row r="39" spans="1:13" ht="21.6" customHeight="1" outlineLevel="1" collapsed="1">
      <c r="A39" s="68"/>
      <c r="B39" s="65"/>
      <c r="C39" s="65"/>
      <c r="D39" s="66"/>
      <c r="E39" s="71" t="s">
        <v>477</v>
      </c>
      <c r="F39" s="66"/>
      <c r="G39" s="66"/>
      <c r="H39" s="66">
        <f>SUBTOTAL(9,H15:H38)</f>
        <v>103</v>
      </c>
      <c r="I39" s="33">
        <f>SUBTOTAL(9,I15:I38)</f>
        <v>6180</v>
      </c>
      <c r="J39" s="65"/>
      <c r="K39" s="66"/>
      <c r="L39" s="36"/>
      <c r="M39" s="66"/>
    </row>
    <row r="40" spans="1:13" ht="21.6" customHeight="1" outlineLevel="2">
      <c r="A40" s="64">
        <v>43705</v>
      </c>
      <c r="B40" s="65" t="s">
        <v>84</v>
      </c>
      <c r="C40" s="65" t="s">
        <v>75</v>
      </c>
      <c r="D40" s="66" t="s">
        <v>76</v>
      </c>
      <c r="E40" s="66" t="s">
        <v>475</v>
      </c>
      <c r="F40" s="36" t="s">
        <v>86</v>
      </c>
      <c r="G40" s="66">
        <v>160</v>
      </c>
      <c r="H40" s="66">
        <v>10</v>
      </c>
      <c r="I40" s="33">
        <v>1600</v>
      </c>
      <c r="J40" s="65" t="s">
        <v>87</v>
      </c>
      <c r="K40" s="66"/>
      <c r="L40" s="36" t="s">
        <v>80</v>
      </c>
      <c r="M40" s="66"/>
    </row>
    <row r="41" spans="1:13" ht="21.6" customHeight="1" outlineLevel="2">
      <c r="A41" s="64">
        <v>43709</v>
      </c>
      <c r="B41" s="65" t="s">
        <v>200</v>
      </c>
      <c r="C41" s="65" t="s">
        <v>201</v>
      </c>
      <c r="D41" s="66" t="s">
        <v>202</v>
      </c>
      <c r="E41" s="66" t="s">
        <v>475</v>
      </c>
      <c r="F41" s="66" t="s">
        <v>198</v>
      </c>
      <c r="G41" s="66">
        <v>160</v>
      </c>
      <c r="H41" s="66">
        <v>2</v>
      </c>
      <c r="I41" s="33">
        <f t="shared" ref="I41:I48" si="1">G41*H41</f>
        <v>320</v>
      </c>
      <c r="J41" s="65" t="s">
        <v>206</v>
      </c>
      <c r="K41" s="66"/>
      <c r="L41" s="36" t="s">
        <v>205</v>
      </c>
      <c r="M41" s="66"/>
    </row>
    <row r="42" spans="1:13" ht="21.6" customHeight="1" outlineLevel="2">
      <c r="A42" s="64">
        <v>43709</v>
      </c>
      <c r="B42" s="65" t="s">
        <v>211</v>
      </c>
      <c r="C42" s="65" t="s">
        <v>212</v>
      </c>
      <c r="D42" s="66" t="s">
        <v>213</v>
      </c>
      <c r="E42" s="66" t="s">
        <v>475</v>
      </c>
      <c r="F42" s="66" t="s">
        <v>198</v>
      </c>
      <c r="G42" s="66">
        <v>160</v>
      </c>
      <c r="H42" s="66">
        <v>4</v>
      </c>
      <c r="I42" s="33">
        <f t="shared" si="1"/>
        <v>640</v>
      </c>
      <c r="J42" s="65" t="s">
        <v>215</v>
      </c>
      <c r="K42" s="66"/>
      <c r="L42" s="36" t="s">
        <v>205</v>
      </c>
      <c r="M42" s="66"/>
    </row>
    <row r="43" spans="1:13" ht="21.6" customHeight="1" outlineLevel="2">
      <c r="A43" s="64">
        <v>43709</v>
      </c>
      <c r="B43" s="65" t="s">
        <v>237</v>
      </c>
      <c r="C43" s="65" t="s">
        <v>238</v>
      </c>
      <c r="D43" s="66" t="s">
        <v>239</v>
      </c>
      <c r="E43" s="66" t="s">
        <v>475</v>
      </c>
      <c r="F43" s="66" t="s">
        <v>198</v>
      </c>
      <c r="G43" s="66">
        <v>160</v>
      </c>
      <c r="H43" s="66">
        <v>4</v>
      </c>
      <c r="I43" s="33">
        <f t="shared" si="1"/>
        <v>640</v>
      </c>
      <c r="J43" s="65" t="s">
        <v>241</v>
      </c>
      <c r="K43" s="67"/>
      <c r="L43" s="36" t="s">
        <v>205</v>
      </c>
      <c r="M43" s="66"/>
    </row>
    <row r="44" spans="1:13" ht="21.6" customHeight="1" outlineLevel="2">
      <c r="A44" s="68">
        <v>43713</v>
      </c>
      <c r="B44" s="65" t="s">
        <v>300</v>
      </c>
      <c r="C44" s="65" t="s">
        <v>301</v>
      </c>
      <c r="D44" s="66" t="s">
        <v>302</v>
      </c>
      <c r="E44" s="66" t="s">
        <v>475</v>
      </c>
      <c r="F44" s="66" t="s">
        <v>198</v>
      </c>
      <c r="G44" s="66">
        <v>160</v>
      </c>
      <c r="H44" s="66">
        <v>2</v>
      </c>
      <c r="I44" s="33">
        <f t="shared" si="1"/>
        <v>320</v>
      </c>
      <c r="J44" s="65" t="s">
        <v>303</v>
      </c>
      <c r="K44" s="66"/>
      <c r="L44" s="36" t="s">
        <v>205</v>
      </c>
      <c r="M44" s="66"/>
    </row>
    <row r="45" spans="1:13" ht="21.6" customHeight="1" outlineLevel="2">
      <c r="A45" s="68">
        <v>43720</v>
      </c>
      <c r="B45" s="65" t="s">
        <v>347</v>
      </c>
      <c r="C45" s="65" t="s">
        <v>348</v>
      </c>
      <c r="D45" s="66" t="s">
        <v>349</v>
      </c>
      <c r="E45" s="66" t="s">
        <v>475</v>
      </c>
      <c r="F45" s="66" t="s">
        <v>198</v>
      </c>
      <c r="G45" s="66">
        <v>160</v>
      </c>
      <c r="H45" s="66">
        <v>4</v>
      </c>
      <c r="I45" s="33">
        <f t="shared" si="1"/>
        <v>640</v>
      </c>
      <c r="J45" s="65" t="s">
        <v>351</v>
      </c>
      <c r="K45" s="66"/>
      <c r="L45" s="36" t="s">
        <v>205</v>
      </c>
      <c r="M45" s="66"/>
    </row>
    <row r="46" spans="1:13" ht="21.6" customHeight="1" outlineLevel="2">
      <c r="A46" s="68">
        <v>43729</v>
      </c>
      <c r="B46" s="65" t="s">
        <v>385</v>
      </c>
      <c r="C46" s="65" t="s">
        <v>386</v>
      </c>
      <c r="D46" s="66" t="s">
        <v>387</v>
      </c>
      <c r="E46" s="66" t="s">
        <v>475</v>
      </c>
      <c r="F46" s="66" t="s">
        <v>198</v>
      </c>
      <c r="G46" s="66">
        <v>160</v>
      </c>
      <c r="H46" s="66">
        <v>2</v>
      </c>
      <c r="I46" s="33">
        <f t="shared" si="1"/>
        <v>320</v>
      </c>
      <c r="J46" s="65" t="s">
        <v>388</v>
      </c>
      <c r="K46" s="66"/>
      <c r="L46" s="36" t="s">
        <v>205</v>
      </c>
      <c r="M46" s="66"/>
    </row>
    <row r="47" spans="1:13" ht="21.6" customHeight="1" outlineLevel="2">
      <c r="A47" s="68">
        <v>43729</v>
      </c>
      <c r="B47" s="65" t="s">
        <v>389</v>
      </c>
      <c r="C47" s="65" t="s">
        <v>390</v>
      </c>
      <c r="D47" s="66" t="s">
        <v>391</v>
      </c>
      <c r="E47" s="66" t="s">
        <v>475</v>
      </c>
      <c r="F47" s="66" t="s">
        <v>198</v>
      </c>
      <c r="G47" s="66">
        <v>160</v>
      </c>
      <c r="H47" s="66">
        <v>2</v>
      </c>
      <c r="I47" s="33">
        <f t="shared" si="1"/>
        <v>320</v>
      </c>
      <c r="J47" s="65" t="s">
        <v>392</v>
      </c>
      <c r="K47" s="66"/>
      <c r="L47" s="36" t="s">
        <v>205</v>
      </c>
      <c r="M47" s="66"/>
    </row>
    <row r="48" spans="1:13" ht="21.6" customHeight="1" outlineLevel="2">
      <c r="A48" s="68">
        <v>43733</v>
      </c>
      <c r="B48" s="65" t="s">
        <v>407</v>
      </c>
      <c r="C48" s="65" t="s">
        <v>408</v>
      </c>
      <c r="D48" s="66" t="s">
        <v>409</v>
      </c>
      <c r="E48" s="66" t="s">
        <v>475</v>
      </c>
      <c r="F48" s="66" t="s">
        <v>198</v>
      </c>
      <c r="G48" s="66">
        <v>160</v>
      </c>
      <c r="H48" s="66">
        <v>5</v>
      </c>
      <c r="I48" s="33">
        <f t="shared" si="1"/>
        <v>800</v>
      </c>
      <c r="J48" s="65" t="s">
        <v>411</v>
      </c>
      <c r="K48" s="66"/>
      <c r="L48" s="36" t="s">
        <v>205</v>
      </c>
      <c r="M48" s="66"/>
    </row>
    <row r="49" spans="1:13" ht="21.6" customHeight="1" outlineLevel="1">
      <c r="A49" s="68"/>
      <c r="B49" s="65"/>
      <c r="C49" s="65"/>
      <c r="D49" s="66"/>
      <c r="E49" s="71" t="s">
        <v>478</v>
      </c>
      <c r="F49" s="66"/>
      <c r="G49" s="66"/>
      <c r="H49" s="66">
        <f>SUBTOTAL(9,H40:H48)</f>
        <v>35</v>
      </c>
      <c r="I49" s="33">
        <f>SUBTOTAL(9,I40:I48)</f>
        <v>5600</v>
      </c>
      <c r="J49" s="65"/>
      <c r="K49" s="66"/>
      <c r="L49" s="36"/>
      <c r="M49" s="66"/>
    </row>
    <row r="50" spans="1:13" ht="21.6" hidden="1" customHeight="1" outlineLevel="2">
      <c r="A50" s="64">
        <v>43709</v>
      </c>
      <c r="B50" s="65" t="s">
        <v>237</v>
      </c>
      <c r="C50" s="65" t="s">
        <v>238</v>
      </c>
      <c r="D50" s="66" t="s">
        <v>239</v>
      </c>
      <c r="E50" s="66" t="s">
        <v>476</v>
      </c>
      <c r="F50" s="66" t="s">
        <v>198</v>
      </c>
      <c r="G50" s="66">
        <v>300</v>
      </c>
      <c r="H50" s="66">
        <v>4</v>
      </c>
      <c r="I50" s="33">
        <f>G50*H50</f>
        <v>1200</v>
      </c>
      <c r="J50" s="65" t="s">
        <v>242</v>
      </c>
      <c r="K50" s="66"/>
      <c r="L50" s="36" t="s">
        <v>205</v>
      </c>
      <c r="M50" s="66"/>
    </row>
    <row r="51" spans="1:13" ht="21.6" customHeight="1" outlineLevel="1" collapsed="1">
      <c r="A51" s="64"/>
      <c r="B51" s="65"/>
      <c r="C51" s="65"/>
      <c r="D51" s="66"/>
      <c r="E51" s="71" t="s">
        <v>479</v>
      </c>
      <c r="F51" s="66"/>
      <c r="G51" s="66"/>
      <c r="H51" s="66">
        <f>SUBTOTAL(9,H50:H50)</f>
        <v>4</v>
      </c>
      <c r="I51" s="33">
        <f>SUBTOTAL(9,I50:I50)</f>
        <v>1200</v>
      </c>
      <c r="J51" s="65"/>
      <c r="K51" s="66"/>
      <c r="L51" s="36"/>
      <c r="M51" s="66"/>
    </row>
    <row r="52" spans="1:13" ht="21.6" hidden="1" customHeight="1" outlineLevel="2">
      <c r="A52" s="64">
        <v>43709</v>
      </c>
      <c r="B52" s="65" t="s">
        <v>218</v>
      </c>
      <c r="C52" s="65" t="s">
        <v>219</v>
      </c>
      <c r="D52" s="66" t="s">
        <v>220</v>
      </c>
      <c r="E52" s="66" t="s">
        <v>222</v>
      </c>
      <c r="F52" s="66" t="s">
        <v>221</v>
      </c>
      <c r="G52" s="66"/>
      <c r="H52" s="66">
        <v>1</v>
      </c>
      <c r="I52" s="33">
        <v>2020</v>
      </c>
      <c r="J52" s="65"/>
      <c r="K52" s="66"/>
      <c r="L52" s="36" t="s">
        <v>205</v>
      </c>
      <c r="M52" s="66"/>
    </row>
    <row r="53" spans="1:13" ht="21.6" customHeight="1" outlineLevel="1" collapsed="1">
      <c r="A53" s="64"/>
      <c r="B53" s="65"/>
      <c r="C53" s="65"/>
      <c r="D53" s="66"/>
      <c r="E53" s="71" t="s">
        <v>465</v>
      </c>
      <c r="F53" s="66"/>
      <c r="G53" s="66"/>
      <c r="H53" s="66">
        <f>SUBTOTAL(9,H52:H52)</f>
        <v>1</v>
      </c>
      <c r="I53" s="33">
        <f>SUBTOTAL(9,I52:I52)</f>
        <v>2020</v>
      </c>
      <c r="J53" s="65"/>
      <c r="K53" s="66"/>
      <c r="L53" s="36"/>
      <c r="M53" s="66"/>
    </row>
    <row r="54" spans="1:13" ht="21.6" hidden="1" customHeight="1" outlineLevel="2">
      <c r="A54" s="64">
        <v>43709</v>
      </c>
      <c r="B54" s="65" t="s">
        <v>74</v>
      </c>
      <c r="C54" s="65" t="s">
        <v>75</v>
      </c>
      <c r="D54" s="66" t="s">
        <v>76</v>
      </c>
      <c r="E54" s="66" t="s">
        <v>79</v>
      </c>
      <c r="F54" s="36"/>
      <c r="G54" s="66"/>
      <c r="H54" s="66">
        <v>1</v>
      </c>
      <c r="I54" s="33">
        <v>50</v>
      </c>
      <c r="J54" s="65"/>
      <c r="K54" s="66"/>
      <c r="L54" s="36" t="s">
        <v>80</v>
      </c>
      <c r="M54" s="66"/>
    </row>
    <row r="55" spans="1:13" ht="21.6" hidden="1" customHeight="1" outlineLevel="2">
      <c r="A55" s="64">
        <v>43705</v>
      </c>
      <c r="B55" s="65" t="s">
        <v>88</v>
      </c>
      <c r="C55" s="65" t="s">
        <v>89</v>
      </c>
      <c r="D55" s="66" t="s">
        <v>90</v>
      </c>
      <c r="E55" s="66" t="s">
        <v>79</v>
      </c>
      <c r="F55" s="36"/>
      <c r="G55" s="66"/>
      <c r="H55" s="66">
        <v>1</v>
      </c>
      <c r="I55" s="33">
        <v>50</v>
      </c>
      <c r="J55" s="65"/>
      <c r="K55" s="66"/>
      <c r="L55" s="36" t="s">
        <v>80</v>
      </c>
      <c r="M55" s="66"/>
    </row>
    <row r="56" spans="1:13" ht="21.6" hidden="1" customHeight="1" outlineLevel="2">
      <c r="A56" s="64">
        <v>43705</v>
      </c>
      <c r="B56" s="65" t="s">
        <v>106</v>
      </c>
      <c r="C56" s="65" t="s">
        <v>101</v>
      </c>
      <c r="D56" s="66" t="s">
        <v>102</v>
      </c>
      <c r="E56" s="66" t="s">
        <v>79</v>
      </c>
      <c r="F56" s="36"/>
      <c r="G56" s="66"/>
      <c r="H56" s="66">
        <v>1</v>
      </c>
      <c r="I56" s="33">
        <v>50</v>
      </c>
      <c r="J56" s="65"/>
      <c r="K56" s="66"/>
      <c r="L56" s="36" t="s">
        <v>80</v>
      </c>
      <c r="M56" s="66"/>
    </row>
    <row r="57" spans="1:13" ht="21.6" customHeight="1" outlineLevel="1" collapsed="1">
      <c r="A57" s="64"/>
      <c r="B57" s="65"/>
      <c r="C57" s="65"/>
      <c r="D57" s="66"/>
      <c r="E57" s="71" t="s">
        <v>456</v>
      </c>
      <c r="F57" s="36"/>
      <c r="G57" s="66"/>
      <c r="H57" s="66">
        <f>SUBTOTAL(9,H54:H56)</f>
        <v>3</v>
      </c>
      <c r="I57" s="33">
        <f>SUBTOTAL(9,I54:I56)</f>
        <v>150</v>
      </c>
      <c r="J57" s="65"/>
      <c r="K57" s="66"/>
      <c r="L57" s="36"/>
      <c r="M57" s="66"/>
    </row>
    <row r="58" spans="1:13" ht="21.6" hidden="1" customHeight="1" outlineLevel="2">
      <c r="A58" s="68">
        <v>43729</v>
      </c>
      <c r="B58" s="65" t="s">
        <v>378</v>
      </c>
      <c r="C58" s="65" t="s">
        <v>379</v>
      </c>
      <c r="D58" s="66" t="s">
        <v>380</v>
      </c>
      <c r="E58" s="66" t="s">
        <v>381</v>
      </c>
      <c r="F58" s="66" t="s">
        <v>253</v>
      </c>
      <c r="G58" s="66"/>
      <c r="H58" s="66">
        <v>1</v>
      </c>
      <c r="I58" s="33">
        <v>50</v>
      </c>
      <c r="J58" s="65"/>
      <c r="K58" s="66"/>
      <c r="L58" s="36" t="s">
        <v>205</v>
      </c>
      <c r="M58" s="66"/>
    </row>
    <row r="59" spans="1:13" ht="21.6" customHeight="1" outlineLevel="1" collapsed="1">
      <c r="A59" s="68"/>
      <c r="B59" s="65"/>
      <c r="C59" s="65"/>
      <c r="D59" s="66"/>
      <c r="E59" s="71" t="s">
        <v>467</v>
      </c>
      <c r="F59" s="66"/>
      <c r="G59" s="66"/>
      <c r="H59" s="66">
        <f>SUBTOTAL(9,H58:H58)</f>
        <v>1</v>
      </c>
      <c r="I59" s="33">
        <f>SUBTOTAL(9,I58:I58)</f>
        <v>50</v>
      </c>
      <c r="J59" s="65"/>
      <c r="K59" s="66"/>
      <c r="L59" s="36"/>
      <c r="M59" s="66"/>
    </row>
    <row r="60" spans="1:13" ht="21.6" hidden="1" customHeight="1" outlineLevel="2">
      <c r="A60" s="64">
        <v>43705</v>
      </c>
      <c r="B60" s="65" t="s">
        <v>93</v>
      </c>
      <c r="C60" s="65" t="s">
        <v>89</v>
      </c>
      <c r="D60" s="66" t="s">
        <v>90</v>
      </c>
      <c r="E60" s="66" t="s">
        <v>95</v>
      </c>
      <c r="F60" s="36" t="s">
        <v>96</v>
      </c>
      <c r="G60" s="66"/>
      <c r="H60" s="66">
        <v>1</v>
      </c>
      <c r="I60" s="33">
        <v>2020</v>
      </c>
      <c r="J60" s="65"/>
      <c r="K60" s="66"/>
      <c r="L60" s="36" t="s">
        <v>80</v>
      </c>
      <c r="M60" s="66"/>
    </row>
    <row r="61" spans="1:13" ht="21.6" customHeight="1" outlineLevel="1" collapsed="1">
      <c r="A61" s="64"/>
      <c r="B61" s="65"/>
      <c r="C61" s="65"/>
      <c r="D61" s="66"/>
      <c r="E61" s="71" t="s">
        <v>459</v>
      </c>
      <c r="F61" s="36"/>
      <c r="G61" s="66"/>
      <c r="H61" s="66">
        <f>SUBTOTAL(9,H60:H60)</f>
        <v>1</v>
      </c>
      <c r="I61" s="33">
        <f>SUBTOTAL(9,I60:I60)</f>
        <v>2020</v>
      </c>
      <c r="J61" s="65"/>
      <c r="K61" s="66"/>
      <c r="L61" s="36"/>
      <c r="M61" s="66"/>
    </row>
    <row r="62" spans="1:13" ht="21.6" hidden="1" customHeight="1" outlineLevel="2">
      <c r="A62" s="68">
        <v>43733</v>
      </c>
      <c r="B62" s="65" t="s">
        <v>450</v>
      </c>
      <c r="C62" s="65"/>
      <c r="D62" s="66"/>
      <c r="E62" s="66" t="s">
        <v>451</v>
      </c>
      <c r="F62" s="66" t="s">
        <v>433</v>
      </c>
      <c r="G62" s="66"/>
      <c r="H62" s="66"/>
      <c r="I62" s="33">
        <v>5334</v>
      </c>
      <c r="J62" s="65"/>
      <c r="K62" s="66"/>
      <c r="L62" s="36" t="s">
        <v>424</v>
      </c>
      <c r="M62" s="66"/>
    </row>
    <row r="63" spans="1:13" ht="21.6" customHeight="1" outlineLevel="1" collapsed="1">
      <c r="A63" s="68"/>
      <c r="B63" s="65"/>
      <c r="C63" s="65"/>
      <c r="D63" s="66"/>
      <c r="E63" s="71" t="s">
        <v>470</v>
      </c>
      <c r="F63" s="66"/>
      <c r="G63" s="66"/>
      <c r="H63" s="66">
        <f>SUBTOTAL(9,H62:H62)</f>
        <v>0</v>
      </c>
      <c r="I63" s="33">
        <f>SUBTOTAL(9,I62:I62)</f>
        <v>5334</v>
      </c>
      <c r="J63" s="65"/>
      <c r="K63" s="66"/>
      <c r="L63" s="36"/>
      <c r="M63" s="66"/>
    </row>
    <row r="64" spans="1:13" ht="21.6" hidden="1" customHeight="1" outlineLevel="2">
      <c r="A64" s="68">
        <v>43725</v>
      </c>
      <c r="B64" s="65" t="s">
        <v>431</v>
      </c>
      <c r="C64" s="65"/>
      <c r="D64" s="66"/>
      <c r="E64" s="36" t="s">
        <v>432</v>
      </c>
      <c r="F64" s="66" t="s">
        <v>433</v>
      </c>
      <c r="G64" s="66"/>
      <c r="H64" s="66"/>
      <c r="I64" s="33">
        <v>4836</v>
      </c>
      <c r="J64" s="65"/>
      <c r="K64" s="66"/>
      <c r="L64" s="36" t="s">
        <v>424</v>
      </c>
      <c r="M64" s="66"/>
    </row>
    <row r="65" spans="1:13" ht="21.6" customHeight="1" outlineLevel="1" collapsed="1">
      <c r="A65" s="68"/>
      <c r="B65" s="65"/>
      <c r="C65" s="65"/>
      <c r="D65" s="66"/>
      <c r="E65" s="72" t="s">
        <v>468</v>
      </c>
      <c r="F65" s="66"/>
      <c r="G65" s="66"/>
      <c r="H65" s="66">
        <f>SUBTOTAL(9,H64:H64)</f>
        <v>0</v>
      </c>
      <c r="I65" s="33">
        <f>SUBTOTAL(9,I64:I64)</f>
        <v>4836</v>
      </c>
      <c r="J65" s="65"/>
      <c r="K65" s="66"/>
      <c r="L65" s="36"/>
      <c r="M65" s="66"/>
    </row>
    <row r="66" spans="1:13" ht="21.6" hidden="1" customHeight="1" outlineLevel="2">
      <c r="A66" s="64">
        <v>43709</v>
      </c>
      <c r="B66" s="65" t="s">
        <v>74</v>
      </c>
      <c r="C66" s="65" t="s">
        <v>75</v>
      </c>
      <c r="D66" s="66" t="s">
        <v>76</v>
      </c>
      <c r="E66" s="66" t="s">
        <v>83</v>
      </c>
      <c r="F66" s="36"/>
      <c r="G66" s="66"/>
      <c r="H66" s="66">
        <v>1</v>
      </c>
      <c r="I66" s="33">
        <v>5</v>
      </c>
      <c r="J66" s="65"/>
      <c r="K66" s="66"/>
      <c r="L66" s="36" t="s">
        <v>80</v>
      </c>
      <c r="M66" s="66"/>
    </row>
    <row r="67" spans="1:13" ht="21.6" hidden="1" customHeight="1" outlineLevel="2">
      <c r="A67" s="64">
        <v>43705</v>
      </c>
      <c r="B67" s="65" t="s">
        <v>88</v>
      </c>
      <c r="C67" s="65" t="s">
        <v>89</v>
      </c>
      <c r="D67" s="66" t="s">
        <v>90</v>
      </c>
      <c r="E67" s="66" t="s">
        <v>83</v>
      </c>
      <c r="F67" s="36"/>
      <c r="G67" s="66"/>
      <c r="H67" s="66">
        <v>1</v>
      </c>
      <c r="I67" s="33">
        <v>5</v>
      </c>
      <c r="J67" s="65"/>
      <c r="K67" s="66"/>
      <c r="L67" s="36" t="s">
        <v>80</v>
      </c>
      <c r="M67" s="66"/>
    </row>
    <row r="68" spans="1:13" ht="21.6" customHeight="1" outlineLevel="1" collapsed="1">
      <c r="A68" s="64"/>
      <c r="B68" s="65"/>
      <c r="C68" s="65"/>
      <c r="D68" s="66"/>
      <c r="E68" s="71" t="s">
        <v>458</v>
      </c>
      <c r="F68" s="36"/>
      <c r="G68" s="66"/>
      <c r="H68" s="66">
        <f>SUBTOTAL(9,H66:H67)</f>
        <v>2</v>
      </c>
      <c r="I68" s="33">
        <f>SUBTOTAL(9,I66:I67)</f>
        <v>10</v>
      </c>
      <c r="J68" s="65"/>
      <c r="K68" s="66"/>
      <c r="L68" s="36"/>
      <c r="M68" s="66"/>
    </row>
    <row r="69" spans="1:13" ht="21.6" hidden="1" customHeight="1" outlineLevel="2">
      <c r="A69" s="68">
        <v>43711</v>
      </c>
      <c r="B69" s="65" t="s">
        <v>249</v>
      </c>
      <c r="C69" s="65" t="s">
        <v>250</v>
      </c>
      <c r="D69" s="66" t="s">
        <v>251</v>
      </c>
      <c r="E69" s="66" t="s">
        <v>472</v>
      </c>
      <c r="F69" s="66" t="s">
        <v>253</v>
      </c>
      <c r="G69" s="66"/>
      <c r="H69" s="66">
        <v>1</v>
      </c>
      <c r="I69" s="33">
        <v>100</v>
      </c>
      <c r="J69" s="65"/>
      <c r="K69" s="66"/>
      <c r="L69" s="36" t="s">
        <v>205</v>
      </c>
      <c r="M69" s="66"/>
    </row>
    <row r="70" spans="1:13" ht="21.6" hidden="1" customHeight="1" outlineLevel="2">
      <c r="A70" s="68">
        <v>43712</v>
      </c>
      <c r="B70" s="65" t="s">
        <v>271</v>
      </c>
      <c r="C70" s="65" t="s">
        <v>268</v>
      </c>
      <c r="D70" s="66" t="s">
        <v>269</v>
      </c>
      <c r="E70" s="66" t="s">
        <v>472</v>
      </c>
      <c r="F70" s="66" t="s">
        <v>253</v>
      </c>
      <c r="G70" s="66"/>
      <c r="H70" s="66">
        <v>1</v>
      </c>
      <c r="I70" s="69">
        <v>100</v>
      </c>
      <c r="J70" s="65"/>
      <c r="K70" s="66"/>
      <c r="L70" s="36" t="s">
        <v>205</v>
      </c>
      <c r="M70" s="66"/>
    </row>
    <row r="71" spans="1:13" ht="21.6" hidden="1" customHeight="1" outlineLevel="2">
      <c r="A71" s="64">
        <v>43709</v>
      </c>
      <c r="B71" s="65" t="s">
        <v>74</v>
      </c>
      <c r="C71" s="65" t="s">
        <v>75</v>
      </c>
      <c r="D71" s="66" t="s">
        <v>76</v>
      </c>
      <c r="E71" s="66" t="s">
        <v>77</v>
      </c>
      <c r="F71" s="36"/>
      <c r="G71" s="66"/>
      <c r="H71" s="66">
        <v>1</v>
      </c>
      <c r="I71" s="33">
        <v>100</v>
      </c>
      <c r="J71" s="65"/>
      <c r="K71" s="66"/>
      <c r="L71" s="36" t="s">
        <v>80</v>
      </c>
      <c r="M71" s="66"/>
    </row>
    <row r="72" spans="1:13" ht="21.6" hidden="1" customHeight="1" outlineLevel="2">
      <c r="A72" s="64">
        <v>43705</v>
      </c>
      <c r="B72" s="65" t="s">
        <v>88</v>
      </c>
      <c r="C72" s="65" t="s">
        <v>89</v>
      </c>
      <c r="D72" s="66" t="s">
        <v>90</v>
      </c>
      <c r="E72" s="66" t="s">
        <v>77</v>
      </c>
      <c r="F72" s="36"/>
      <c r="G72" s="66"/>
      <c r="H72" s="66">
        <v>1</v>
      </c>
      <c r="I72" s="33">
        <v>100</v>
      </c>
      <c r="J72" s="65"/>
      <c r="K72" s="66"/>
      <c r="L72" s="36" t="s">
        <v>80</v>
      </c>
      <c r="M72" s="66"/>
    </row>
    <row r="73" spans="1:13" ht="21.6" customHeight="1" outlineLevel="1" collapsed="1">
      <c r="A73" s="64"/>
      <c r="B73" s="65"/>
      <c r="C73" s="65"/>
      <c r="D73" s="66"/>
      <c r="E73" s="71" t="s">
        <v>455</v>
      </c>
      <c r="F73" s="36"/>
      <c r="G73" s="66"/>
      <c r="H73" s="66">
        <f>SUBTOTAL(9,H69:H72)</f>
        <v>4</v>
      </c>
      <c r="I73" s="33">
        <f>SUBTOTAL(9,I69:I72)</f>
        <v>400</v>
      </c>
      <c r="J73" s="65"/>
      <c r="K73" s="66"/>
      <c r="L73" s="36"/>
      <c r="M73" s="66"/>
    </row>
    <row r="74" spans="1:13" ht="21.6" hidden="1" customHeight="1" outlineLevel="2">
      <c r="A74" s="64">
        <v>43705</v>
      </c>
      <c r="B74" s="65" t="s">
        <v>93</v>
      </c>
      <c r="C74" s="65" t="s">
        <v>89</v>
      </c>
      <c r="D74" s="66" t="s">
        <v>90</v>
      </c>
      <c r="E74" s="36" t="s">
        <v>103</v>
      </c>
      <c r="F74" s="36" t="s">
        <v>86</v>
      </c>
      <c r="G74" s="66">
        <v>6</v>
      </c>
      <c r="H74" s="66">
        <v>10</v>
      </c>
      <c r="I74" s="33">
        <v>60</v>
      </c>
      <c r="J74" s="65"/>
      <c r="K74" s="66"/>
      <c r="L74" s="36" t="s">
        <v>80</v>
      </c>
      <c r="M74" s="66"/>
    </row>
    <row r="75" spans="1:13" ht="21.6" hidden="1" customHeight="1" outlineLevel="2">
      <c r="A75" s="64">
        <v>43705</v>
      </c>
      <c r="B75" s="65" t="s">
        <v>100</v>
      </c>
      <c r="C75" s="65" t="s">
        <v>101</v>
      </c>
      <c r="D75" s="66" t="s">
        <v>102</v>
      </c>
      <c r="E75" s="36" t="s">
        <v>103</v>
      </c>
      <c r="F75" s="36" t="s">
        <v>86</v>
      </c>
      <c r="G75" s="66">
        <v>6</v>
      </c>
      <c r="H75" s="66">
        <v>30</v>
      </c>
      <c r="I75" s="33">
        <v>180</v>
      </c>
      <c r="J75" s="65"/>
      <c r="K75" s="66"/>
      <c r="L75" s="36" t="s">
        <v>80</v>
      </c>
      <c r="M75" s="66"/>
    </row>
    <row r="76" spans="1:13" ht="21.6" hidden="1" customHeight="1" outlineLevel="2">
      <c r="A76" s="64">
        <v>43720</v>
      </c>
      <c r="B76" s="65" t="s">
        <v>113</v>
      </c>
      <c r="C76" s="65" t="s">
        <v>114</v>
      </c>
      <c r="D76" s="66" t="s">
        <v>115</v>
      </c>
      <c r="E76" s="66" t="s">
        <v>103</v>
      </c>
      <c r="F76" s="36" t="s">
        <v>86</v>
      </c>
      <c r="G76" s="66">
        <v>6</v>
      </c>
      <c r="H76" s="66">
        <v>30</v>
      </c>
      <c r="I76" s="33">
        <f t="shared" ref="I76:I107" si="2">G76*H76</f>
        <v>180</v>
      </c>
      <c r="J76" s="65"/>
      <c r="K76" s="66"/>
      <c r="L76" s="36" t="s">
        <v>80</v>
      </c>
      <c r="M76" s="66"/>
    </row>
    <row r="77" spans="1:13" ht="21.6" hidden="1" customHeight="1" outlineLevel="2">
      <c r="A77" s="64">
        <v>43722</v>
      </c>
      <c r="B77" s="65" t="s">
        <v>122</v>
      </c>
      <c r="C77" s="65" t="s">
        <v>123</v>
      </c>
      <c r="D77" s="66" t="s">
        <v>124</v>
      </c>
      <c r="E77" s="66" t="s">
        <v>103</v>
      </c>
      <c r="F77" s="36" t="s">
        <v>86</v>
      </c>
      <c r="G77" s="66">
        <v>6</v>
      </c>
      <c r="H77" s="66">
        <v>25</v>
      </c>
      <c r="I77" s="33">
        <f t="shared" si="2"/>
        <v>150</v>
      </c>
      <c r="J77" s="65"/>
      <c r="K77" s="66"/>
      <c r="L77" s="36" t="s">
        <v>80</v>
      </c>
      <c r="M77" s="66"/>
    </row>
    <row r="78" spans="1:13" ht="21.6" hidden="1" customHeight="1" outlineLevel="2">
      <c r="A78" s="64">
        <v>43722</v>
      </c>
      <c r="B78" s="65" t="s">
        <v>125</v>
      </c>
      <c r="C78" s="65" t="s">
        <v>126</v>
      </c>
      <c r="D78" s="66" t="s">
        <v>127</v>
      </c>
      <c r="E78" s="66" t="s">
        <v>103</v>
      </c>
      <c r="F78" s="66" t="s">
        <v>86</v>
      </c>
      <c r="G78" s="66">
        <v>6</v>
      </c>
      <c r="H78" s="66">
        <v>15</v>
      </c>
      <c r="I78" s="33">
        <f t="shared" si="2"/>
        <v>90</v>
      </c>
      <c r="J78" s="65"/>
      <c r="K78" s="66"/>
      <c r="L78" s="36" t="s">
        <v>80</v>
      </c>
      <c r="M78" s="66"/>
    </row>
    <row r="79" spans="1:13" ht="21.6" hidden="1" customHeight="1" outlineLevel="2">
      <c r="A79" s="64">
        <v>43722</v>
      </c>
      <c r="B79" s="65" t="s">
        <v>128</v>
      </c>
      <c r="C79" s="65" t="s">
        <v>129</v>
      </c>
      <c r="D79" s="66" t="s">
        <v>130</v>
      </c>
      <c r="E79" s="66" t="s">
        <v>103</v>
      </c>
      <c r="F79" s="66" t="s">
        <v>86</v>
      </c>
      <c r="G79" s="66">
        <v>6</v>
      </c>
      <c r="H79" s="66">
        <v>20</v>
      </c>
      <c r="I79" s="33">
        <f t="shared" si="2"/>
        <v>120</v>
      </c>
      <c r="J79" s="65"/>
      <c r="K79" s="66"/>
      <c r="L79" s="36" t="s">
        <v>80</v>
      </c>
      <c r="M79" s="66"/>
    </row>
    <row r="80" spans="1:13" ht="21.6" hidden="1" customHeight="1" outlineLevel="2">
      <c r="A80" s="64">
        <v>43722</v>
      </c>
      <c r="B80" s="65" t="s">
        <v>131</v>
      </c>
      <c r="C80" s="65" t="s">
        <v>132</v>
      </c>
      <c r="D80" s="66" t="s">
        <v>133</v>
      </c>
      <c r="E80" s="66" t="s">
        <v>103</v>
      </c>
      <c r="F80" s="66" t="s">
        <v>86</v>
      </c>
      <c r="G80" s="66">
        <v>6</v>
      </c>
      <c r="H80" s="66">
        <v>30</v>
      </c>
      <c r="I80" s="33">
        <f t="shared" si="2"/>
        <v>180</v>
      </c>
      <c r="J80" s="65"/>
      <c r="K80" s="66"/>
      <c r="L80" s="36" t="s">
        <v>80</v>
      </c>
      <c r="M80" s="66"/>
    </row>
    <row r="81" spans="1:13" ht="21.6" hidden="1" customHeight="1" outlineLevel="2">
      <c r="A81" s="64">
        <v>43722</v>
      </c>
      <c r="B81" s="65" t="s">
        <v>134</v>
      </c>
      <c r="C81" s="65" t="s">
        <v>135</v>
      </c>
      <c r="D81" s="66" t="s">
        <v>136</v>
      </c>
      <c r="E81" s="66" t="s">
        <v>103</v>
      </c>
      <c r="F81" s="66" t="s">
        <v>86</v>
      </c>
      <c r="G81" s="66">
        <v>6</v>
      </c>
      <c r="H81" s="66">
        <v>10</v>
      </c>
      <c r="I81" s="33">
        <f t="shared" si="2"/>
        <v>60</v>
      </c>
      <c r="J81" s="65"/>
      <c r="K81" s="66"/>
      <c r="L81" s="36" t="s">
        <v>80</v>
      </c>
      <c r="M81" s="66"/>
    </row>
    <row r="82" spans="1:13" ht="21.6" hidden="1" customHeight="1" outlineLevel="2">
      <c r="A82" s="64">
        <v>43723</v>
      </c>
      <c r="B82" s="65" t="s">
        <v>137</v>
      </c>
      <c r="C82" s="65" t="s">
        <v>138</v>
      </c>
      <c r="D82" s="66" t="s">
        <v>139</v>
      </c>
      <c r="E82" s="66" t="s">
        <v>103</v>
      </c>
      <c r="F82" s="66" t="s">
        <v>86</v>
      </c>
      <c r="G82" s="66">
        <v>6</v>
      </c>
      <c r="H82" s="66">
        <v>40</v>
      </c>
      <c r="I82" s="33">
        <f t="shared" si="2"/>
        <v>240</v>
      </c>
      <c r="J82" s="65"/>
      <c r="K82" s="66"/>
      <c r="L82" s="36" t="s">
        <v>80</v>
      </c>
      <c r="M82" s="66"/>
    </row>
    <row r="83" spans="1:13" ht="21.6" hidden="1" customHeight="1" outlineLevel="2">
      <c r="A83" s="64">
        <v>43723</v>
      </c>
      <c r="B83" s="65" t="s">
        <v>140</v>
      </c>
      <c r="C83" s="65" t="s">
        <v>141</v>
      </c>
      <c r="D83" s="66" t="s">
        <v>142</v>
      </c>
      <c r="E83" s="66" t="s">
        <v>103</v>
      </c>
      <c r="F83" s="66" t="s">
        <v>86</v>
      </c>
      <c r="G83" s="66">
        <v>6</v>
      </c>
      <c r="H83" s="66">
        <v>10</v>
      </c>
      <c r="I83" s="33">
        <f t="shared" si="2"/>
        <v>60</v>
      </c>
      <c r="J83" s="65"/>
      <c r="K83" s="66" t="s">
        <v>143</v>
      </c>
      <c r="L83" s="36" t="s">
        <v>80</v>
      </c>
      <c r="M83" s="66"/>
    </row>
    <row r="84" spans="1:13" ht="21.6" hidden="1" customHeight="1" outlineLevel="2">
      <c r="A84" s="64">
        <v>43725</v>
      </c>
      <c r="B84" s="65" t="s">
        <v>144</v>
      </c>
      <c r="C84" s="65" t="s">
        <v>145</v>
      </c>
      <c r="D84" s="66" t="s">
        <v>146</v>
      </c>
      <c r="E84" s="66" t="s">
        <v>103</v>
      </c>
      <c r="F84" s="66" t="s">
        <v>86</v>
      </c>
      <c r="G84" s="66">
        <v>6</v>
      </c>
      <c r="H84" s="66">
        <v>20</v>
      </c>
      <c r="I84" s="33">
        <f t="shared" si="2"/>
        <v>120</v>
      </c>
      <c r="J84" s="65"/>
      <c r="K84" s="66"/>
      <c r="L84" s="36" t="s">
        <v>80</v>
      </c>
      <c r="M84" s="66"/>
    </row>
    <row r="85" spans="1:13" ht="21.6" hidden="1" customHeight="1" outlineLevel="2">
      <c r="A85" s="64">
        <v>43725</v>
      </c>
      <c r="B85" s="65" t="s">
        <v>147</v>
      </c>
      <c r="C85" s="65" t="s">
        <v>148</v>
      </c>
      <c r="D85" s="66" t="s">
        <v>149</v>
      </c>
      <c r="E85" s="36" t="s">
        <v>103</v>
      </c>
      <c r="F85" s="66" t="s">
        <v>86</v>
      </c>
      <c r="G85" s="66">
        <v>6</v>
      </c>
      <c r="H85" s="66">
        <v>35</v>
      </c>
      <c r="I85" s="33">
        <f t="shared" si="2"/>
        <v>210</v>
      </c>
      <c r="J85" s="65"/>
      <c r="K85" s="66"/>
      <c r="L85" s="36" t="s">
        <v>80</v>
      </c>
      <c r="M85" s="66"/>
    </row>
    <row r="86" spans="1:13" ht="21.6" hidden="1" customHeight="1" outlineLevel="2">
      <c r="A86" s="64">
        <v>43709</v>
      </c>
      <c r="B86" s="65" t="s">
        <v>216</v>
      </c>
      <c r="C86" s="65" t="s">
        <v>212</v>
      </c>
      <c r="D86" s="66" t="s">
        <v>213</v>
      </c>
      <c r="E86" s="36" t="s">
        <v>217</v>
      </c>
      <c r="F86" s="66" t="s">
        <v>198</v>
      </c>
      <c r="G86" s="66">
        <v>6</v>
      </c>
      <c r="H86" s="66">
        <v>5</v>
      </c>
      <c r="I86" s="33">
        <f t="shared" si="2"/>
        <v>30</v>
      </c>
      <c r="J86" s="65"/>
      <c r="K86" s="66"/>
      <c r="L86" s="36" t="s">
        <v>205</v>
      </c>
      <c r="M86" s="66"/>
    </row>
    <row r="87" spans="1:13" ht="21.6" hidden="1" customHeight="1" outlineLevel="2">
      <c r="A87" s="64">
        <v>43709</v>
      </c>
      <c r="B87" s="65" t="s">
        <v>218</v>
      </c>
      <c r="C87" s="65" t="s">
        <v>219</v>
      </c>
      <c r="D87" s="66" t="s">
        <v>220</v>
      </c>
      <c r="E87" s="66" t="s">
        <v>217</v>
      </c>
      <c r="F87" s="66" t="s">
        <v>198</v>
      </c>
      <c r="G87" s="66">
        <v>6</v>
      </c>
      <c r="H87" s="66">
        <v>30</v>
      </c>
      <c r="I87" s="33">
        <f t="shared" si="2"/>
        <v>180</v>
      </c>
      <c r="J87" s="65"/>
      <c r="K87" s="66"/>
      <c r="L87" s="36" t="s">
        <v>205</v>
      </c>
      <c r="M87" s="66"/>
    </row>
    <row r="88" spans="1:13" ht="21.6" hidden="1" customHeight="1" outlineLevel="2">
      <c r="A88" s="64">
        <v>43709</v>
      </c>
      <c r="B88" s="65" t="s">
        <v>223</v>
      </c>
      <c r="C88" s="65" t="s">
        <v>224</v>
      </c>
      <c r="D88" s="66" t="s">
        <v>225</v>
      </c>
      <c r="E88" s="66" t="s">
        <v>217</v>
      </c>
      <c r="F88" s="66" t="s">
        <v>198</v>
      </c>
      <c r="G88" s="66">
        <v>6</v>
      </c>
      <c r="H88" s="66">
        <v>14</v>
      </c>
      <c r="I88" s="33">
        <f t="shared" si="2"/>
        <v>84</v>
      </c>
      <c r="J88" s="65"/>
      <c r="K88" s="66"/>
      <c r="L88" s="36" t="s">
        <v>205</v>
      </c>
      <c r="M88" s="66"/>
    </row>
    <row r="89" spans="1:13" ht="21.6" hidden="1" customHeight="1" outlineLevel="2">
      <c r="A89" s="64">
        <v>43709</v>
      </c>
      <c r="B89" s="65" t="s">
        <v>230</v>
      </c>
      <c r="C89" s="65" t="s">
        <v>231</v>
      </c>
      <c r="D89" s="66" t="s">
        <v>232</v>
      </c>
      <c r="E89" s="66" t="s">
        <v>217</v>
      </c>
      <c r="F89" s="66" t="s">
        <v>198</v>
      </c>
      <c r="G89" s="66">
        <v>6</v>
      </c>
      <c r="H89" s="66">
        <v>10</v>
      </c>
      <c r="I89" s="33">
        <f t="shared" si="2"/>
        <v>60</v>
      </c>
      <c r="J89" s="65"/>
      <c r="K89" s="66"/>
      <c r="L89" s="36" t="s">
        <v>205</v>
      </c>
      <c r="M89" s="66"/>
    </row>
    <row r="90" spans="1:13" ht="21.6" hidden="1" customHeight="1" outlineLevel="2">
      <c r="A90" s="64">
        <v>43709</v>
      </c>
      <c r="B90" s="65" t="s">
        <v>234</v>
      </c>
      <c r="C90" s="65" t="s">
        <v>235</v>
      </c>
      <c r="D90" s="66" t="s">
        <v>236</v>
      </c>
      <c r="E90" s="66" t="s">
        <v>217</v>
      </c>
      <c r="F90" s="66" t="s">
        <v>198</v>
      </c>
      <c r="G90" s="66">
        <v>6</v>
      </c>
      <c r="H90" s="66">
        <v>20</v>
      </c>
      <c r="I90" s="33">
        <f t="shared" si="2"/>
        <v>120</v>
      </c>
      <c r="J90" s="65"/>
      <c r="K90" s="66"/>
      <c r="L90" s="36" t="s">
        <v>205</v>
      </c>
      <c r="M90" s="66"/>
    </row>
    <row r="91" spans="1:13" ht="21.6" hidden="1" customHeight="1" outlineLevel="2">
      <c r="A91" s="68">
        <v>43711</v>
      </c>
      <c r="B91" s="65" t="s">
        <v>243</v>
      </c>
      <c r="C91" s="65" t="s">
        <v>244</v>
      </c>
      <c r="D91" s="66" t="s">
        <v>245</v>
      </c>
      <c r="E91" s="66" t="s">
        <v>217</v>
      </c>
      <c r="F91" s="66" t="s">
        <v>198</v>
      </c>
      <c r="G91" s="66">
        <v>6</v>
      </c>
      <c r="H91" s="66">
        <v>15</v>
      </c>
      <c r="I91" s="33">
        <f t="shared" si="2"/>
        <v>90</v>
      </c>
      <c r="J91" s="65"/>
      <c r="K91" s="66"/>
      <c r="L91" s="36" t="s">
        <v>205</v>
      </c>
      <c r="M91" s="66"/>
    </row>
    <row r="92" spans="1:13" ht="21.6" hidden="1" customHeight="1" outlineLevel="2">
      <c r="A92" s="68">
        <v>43711</v>
      </c>
      <c r="B92" s="65" t="s">
        <v>246</v>
      </c>
      <c r="C92" s="65" t="s">
        <v>247</v>
      </c>
      <c r="D92" s="66" t="s">
        <v>248</v>
      </c>
      <c r="E92" s="66" t="s">
        <v>217</v>
      </c>
      <c r="F92" s="66" t="s">
        <v>198</v>
      </c>
      <c r="G92" s="66">
        <v>6</v>
      </c>
      <c r="H92" s="66">
        <v>5</v>
      </c>
      <c r="I92" s="33">
        <f t="shared" si="2"/>
        <v>30</v>
      </c>
      <c r="J92" s="65"/>
      <c r="K92" s="66"/>
      <c r="L92" s="36" t="s">
        <v>205</v>
      </c>
      <c r="M92" s="66"/>
    </row>
    <row r="93" spans="1:13" ht="21.6" hidden="1" customHeight="1" outlineLevel="2">
      <c r="A93" s="68">
        <v>43711</v>
      </c>
      <c r="B93" s="65" t="s">
        <v>254</v>
      </c>
      <c r="C93" s="65" t="s">
        <v>255</v>
      </c>
      <c r="D93" s="66" t="s">
        <v>256</v>
      </c>
      <c r="E93" s="66" t="s">
        <v>217</v>
      </c>
      <c r="F93" s="66" t="s">
        <v>198</v>
      </c>
      <c r="G93" s="66">
        <v>6</v>
      </c>
      <c r="H93" s="66">
        <v>60</v>
      </c>
      <c r="I93" s="33">
        <f t="shared" si="2"/>
        <v>360</v>
      </c>
      <c r="J93" s="65"/>
      <c r="K93" s="66"/>
      <c r="L93" s="36" t="s">
        <v>205</v>
      </c>
      <c r="M93" s="66"/>
    </row>
    <row r="94" spans="1:13" ht="21.6" hidden="1" customHeight="1" outlineLevel="2">
      <c r="A94" s="68">
        <v>43711</v>
      </c>
      <c r="B94" s="65" t="s">
        <v>257</v>
      </c>
      <c r="C94" s="65" t="s">
        <v>258</v>
      </c>
      <c r="D94" s="66" t="s">
        <v>259</v>
      </c>
      <c r="E94" s="66" t="s">
        <v>217</v>
      </c>
      <c r="F94" s="66" t="s">
        <v>198</v>
      </c>
      <c r="G94" s="66">
        <v>6</v>
      </c>
      <c r="H94" s="66">
        <v>30</v>
      </c>
      <c r="I94" s="33">
        <f t="shared" si="2"/>
        <v>180</v>
      </c>
      <c r="J94" s="65"/>
      <c r="K94" s="66"/>
      <c r="L94" s="36" t="s">
        <v>205</v>
      </c>
      <c r="M94" s="66"/>
    </row>
    <row r="95" spans="1:13" ht="21.6" hidden="1" customHeight="1" outlineLevel="2">
      <c r="A95" s="68">
        <v>43711</v>
      </c>
      <c r="B95" s="65" t="s">
        <v>260</v>
      </c>
      <c r="C95" s="65" t="s">
        <v>261</v>
      </c>
      <c r="D95" s="66" t="s">
        <v>262</v>
      </c>
      <c r="E95" s="66" t="s">
        <v>217</v>
      </c>
      <c r="F95" s="66" t="s">
        <v>198</v>
      </c>
      <c r="G95" s="66">
        <v>6</v>
      </c>
      <c r="H95" s="66">
        <v>15</v>
      </c>
      <c r="I95" s="69">
        <f t="shared" si="2"/>
        <v>90</v>
      </c>
      <c r="J95" s="65"/>
      <c r="K95" s="66"/>
      <c r="L95" s="36" t="s">
        <v>205</v>
      </c>
      <c r="M95" s="66"/>
    </row>
    <row r="96" spans="1:13" ht="21.6" hidden="1" customHeight="1" outlineLevel="2">
      <c r="A96" s="68">
        <v>43712</v>
      </c>
      <c r="B96" s="65" t="s">
        <v>272</v>
      </c>
      <c r="C96" s="65" t="s">
        <v>273</v>
      </c>
      <c r="D96" s="66" t="s">
        <v>274</v>
      </c>
      <c r="E96" s="66" t="s">
        <v>217</v>
      </c>
      <c r="F96" s="66" t="s">
        <v>198</v>
      </c>
      <c r="G96" s="66">
        <v>6</v>
      </c>
      <c r="H96" s="66">
        <v>20</v>
      </c>
      <c r="I96" s="33">
        <f t="shared" si="2"/>
        <v>120</v>
      </c>
      <c r="J96" s="65"/>
      <c r="K96" s="66"/>
      <c r="L96" s="36" t="s">
        <v>205</v>
      </c>
      <c r="M96" s="66"/>
    </row>
    <row r="97" spans="1:13" ht="21.6" hidden="1" customHeight="1" outlineLevel="2">
      <c r="A97" s="68">
        <v>43712</v>
      </c>
      <c r="B97" s="65" t="s">
        <v>275</v>
      </c>
      <c r="C97" s="65" t="s">
        <v>276</v>
      </c>
      <c r="D97" s="66" t="s">
        <v>277</v>
      </c>
      <c r="E97" s="66" t="s">
        <v>217</v>
      </c>
      <c r="F97" s="66" t="s">
        <v>198</v>
      </c>
      <c r="G97" s="66">
        <v>6</v>
      </c>
      <c r="H97" s="66">
        <v>15</v>
      </c>
      <c r="I97" s="33">
        <f t="shared" si="2"/>
        <v>90</v>
      </c>
      <c r="J97" s="65"/>
      <c r="K97" s="66"/>
      <c r="L97" s="36" t="s">
        <v>205</v>
      </c>
      <c r="M97" s="66"/>
    </row>
    <row r="98" spans="1:13" ht="21.6" hidden="1" customHeight="1" outlineLevel="2">
      <c r="A98" s="68">
        <v>43713</v>
      </c>
      <c r="B98" s="65" t="s">
        <v>286</v>
      </c>
      <c r="C98" s="65" t="s">
        <v>287</v>
      </c>
      <c r="D98" s="66" t="s">
        <v>288</v>
      </c>
      <c r="E98" s="66" t="s">
        <v>217</v>
      </c>
      <c r="F98" s="66" t="s">
        <v>198</v>
      </c>
      <c r="G98" s="66">
        <v>6</v>
      </c>
      <c r="H98" s="66">
        <v>20</v>
      </c>
      <c r="I98" s="33">
        <f t="shared" si="2"/>
        <v>120</v>
      </c>
      <c r="J98" s="65"/>
      <c r="K98" s="66"/>
      <c r="L98" s="36" t="s">
        <v>205</v>
      </c>
      <c r="M98" s="66"/>
    </row>
    <row r="99" spans="1:13" ht="21.6" hidden="1" customHeight="1" outlineLevel="2">
      <c r="A99" s="68">
        <v>43713</v>
      </c>
      <c r="B99" s="65" t="s">
        <v>291</v>
      </c>
      <c r="C99" s="65" t="s">
        <v>292</v>
      </c>
      <c r="D99" s="66" t="s">
        <v>293</v>
      </c>
      <c r="E99" s="66" t="s">
        <v>217</v>
      </c>
      <c r="F99" s="66" t="s">
        <v>198</v>
      </c>
      <c r="G99" s="66">
        <v>6</v>
      </c>
      <c r="H99" s="66">
        <v>20</v>
      </c>
      <c r="I99" s="33">
        <f t="shared" si="2"/>
        <v>120</v>
      </c>
      <c r="J99" s="65"/>
      <c r="K99" s="66"/>
      <c r="L99" s="36" t="s">
        <v>205</v>
      </c>
      <c r="M99" s="66"/>
    </row>
    <row r="100" spans="1:13" ht="21.6" hidden="1" customHeight="1" outlineLevel="2">
      <c r="A100" s="68">
        <v>43713</v>
      </c>
      <c r="B100" s="65" t="s">
        <v>294</v>
      </c>
      <c r="C100" s="65" t="s">
        <v>295</v>
      </c>
      <c r="D100" s="66" t="s">
        <v>296</v>
      </c>
      <c r="E100" s="66" t="s">
        <v>217</v>
      </c>
      <c r="F100" s="66" t="s">
        <v>198</v>
      </c>
      <c r="G100" s="66">
        <v>6</v>
      </c>
      <c r="H100" s="66">
        <v>25</v>
      </c>
      <c r="I100" s="33">
        <f t="shared" si="2"/>
        <v>150</v>
      </c>
      <c r="J100" s="65"/>
      <c r="K100" s="66"/>
      <c r="L100" s="36" t="s">
        <v>205</v>
      </c>
      <c r="M100" s="66"/>
    </row>
    <row r="101" spans="1:13" ht="21.6" hidden="1" customHeight="1" outlineLevel="2">
      <c r="A101" s="68">
        <v>43713</v>
      </c>
      <c r="B101" s="65" t="s">
        <v>297</v>
      </c>
      <c r="C101" s="65" t="s">
        <v>298</v>
      </c>
      <c r="D101" s="66" t="s">
        <v>299</v>
      </c>
      <c r="E101" s="66" t="s">
        <v>217</v>
      </c>
      <c r="F101" s="66" t="s">
        <v>198</v>
      </c>
      <c r="G101" s="66">
        <v>6</v>
      </c>
      <c r="H101" s="66">
        <v>20</v>
      </c>
      <c r="I101" s="33">
        <f t="shared" si="2"/>
        <v>120</v>
      </c>
      <c r="J101" s="65"/>
      <c r="K101" s="66"/>
      <c r="L101" s="36" t="s">
        <v>205</v>
      </c>
      <c r="M101" s="66"/>
    </row>
    <row r="102" spans="1:13" ht="21.6" hidden="1" customHeight="1" outlineLevel="2">
      <c r="A102" s="68">
        <v>43713</v>
      </c>
      <c r="B102" s="65" t="s">
        <v>305</v>
      </c>
      <c r="C102" s="65" t="s">
        <v>306</v>
      </c>
      <c r="D102" s="66" t="s">
        <v>307</v>
      </c>
      <c r="E102" s="66" t="s">
        <v>217</v>
      </c>
      <c r="F102" s="66" t="s">
        <v>198</v>
      </c>
      <c r="G102" s="66">
        <v>6</v>
      </c>
      <c r="H102" s="66">
        <v>5</v>
      </c>
      <c r="I102" s="33">
        <f t="shared" si="2"/>
        <v>30</v>
      </c>
      <c r="J102" s="65"/>
      <c r="K102" s="66"/>
      <c r="L102" s="36" t="s">
        <v>205</v>
      </c>
      <c r="M102" s="66"/>
    </row>
    <row r="103" spans="1:13" ht="21.6" hidden="1" customHeight="1" outlineLevel="2">
      <c r="A103" s="68">
        <v>43713</v>
      </c>
      <c r="B103" s="65" t="s">
        <v>308</v>
      </c>
      <c r="C103" s="65" t="s">
        <v>235</v>
      </c>
      <c r="D103" s="66" t="s">
        <v>309</v>
      </c>
      <c r="E103" s="66" t="s">
        <v>217</v>
      </c>
      <c r="F103" s="66" t="s">
        <v>198</v>
      </c>
      <c r="G103" s="66">
        <v>6</v>
      </c>
      <c r="H103" s="66">
        <v>10</v>
      </c>
      <c r="I103" s="33">
        <f t="shared" si="2"/>
        <v>60</v>
      </c>
      <c r="J103" s="65"/>
      <c r="K103" s="66"/>
      <c r="L103" s="36" t="s">
        <v>205</v>
      </c>
      <c r="M103" s="66"/>
    </row>
    <row r="104" spans="1:13" ht="21.6" hidden="1" customHeight="1" outlineLevel="2">
      <c r="A104" s="68">
        <v>43714</v>
      </c>
      <c r="B104" s="65" t="s">
        <v>310</v>
      </c>
      <c r="C104" s="65" t="s">
        <v>311</v>
      </c>
      <c r="D104" s="66" t="s">
        <v>312</v>
      </c>
      <c r="E104" s="66" t="s">
        <v>217</v>
      </c>
      <c r="F104" s="66" t="s">
        <v>198</v>
      </c>
      <c r="G104" s="66">
        <v>6</v>
      </c>
      <c r="H104" s="66">
        <v>6</v>
      </c>
      <c r="I104" s="33">
        <f t="shared" si="2"/>
        <v>36</v>
      </c>
      <c r="J104" s="65"/>
      <c r="K104" s="66"/>
      <c r="L104" s="36" t="s">
        <v>205</v>
      </c>
      <c r="M104" s="66"/>
    </row>
    <row r="105" spans="1:13" ht="21.6" hidden="1" customHeight="1" outlineLevel="2">
      <c r="A105" s="68">
        <v>43718</v>
      </c>
      <c r="B105" s="65" t="s">
        <v>313</v>
      </c>
      <c r="C105" s="65" t="s">
        <v>238</v>
      </c>
      <c r="D105" s="66" t="s">
        <v>239</v>
      </c>
      <c r="E105" s="66" t="s">
        <v>217</v>
      </c>
      <c r="F105" s="66" t="s">
        <v>198</v>
      </c>
      <c r="G105" s="66">
        <v>6</v>
      </c>
      <c r="H105" s="66">
        <v>10</v>
      </c>
      <c r="I105" s="33">
        <f t="shared" si="2"/>
        <v>60</v>
      </c>
      <c r="J105" s="65"/>
      <c r="K105" s="66"/>
      <c r="L105" s="36" t="s">
        <v>205</v>
      </c>
      <c r="M105" s="66"/>
    </row>
    <row r="106" spans="1:13" ht="21.6" hidden="1" customHeight="1" outlineLevel="2">
      <c r="A106" s="68">
        <v>43718</v>
      </c>
      <c r="B106" s="65" t="s">
        <v>314</v>
      </c>
      <c r="C106" s="65" t="s">
        <v>227</v>
      </c>
      <c r="D106" s="66" t="s">
        <v>228</v>
      </c>
      <c r="E106" s="66" t="s">
        <v>217</v>
      </c>
      <c r="F106" s="66" t="s">
        <v>198</v>
      </c>
      <c r="G106" s="66">
        <v>6</v>
      </c>
      <c r="H106" s="66">
        <v>12</v>
      </c>
      <c r="I106" s="33">
        <f t="shared" si="2"/>
        <v>72</v>
      </c>
      <c r="J106" s="65"/>
      <c r="K106" s="66"/>
      <c r="L106" s="36" t="s">
        <v>205</v>
      </c>
      <c r="M106" s="66"/>
    </row>
    <row r="107" spans="1:13" ht="21.6" hidden="1" customHeight="1" outlineLevel="2">
      <c r="A107" s="68">
        <v>43718</v>
      </c>
      <c r="B107" s="65" t="s">
        <v>315</v>
      </c>
      <c r="C107" s="65" t="s">
        <v>316</v>
      </c>
      <c r="D107" s="66" t="s">
        <v>317</v>
      </c>
      <c r="E107" s="66" t="s">
        <v>217</v>
      </c>
      <c r="F107" s="66" t="s">
        <v>198</v>
      </c>
      <c r="G107" s="66">
        <v>6</v>
      </c>
      <c r="H107" s="66">
        <v>10</v>
      </c>
      <c r="I107" s="33">
        <f t="shared" si="2"/>
        <v>60</v>
      </c>
      <c r="J107" s="65"/>
      <c r="K107" s="66"/>
      <c r="L107" s="36" t="s">
        <v>205</v>
      </c>
      <c r="M107" s="66"/>
    </row>
    <row r="108" spans="1:13" ht="21.6" hidden="1" customHeight="1" outlineLevel="2">
      <c r="A108" s="68">
        <v>43718</v>
      </c>
      <c r="B108" s="65" t="s">
        <v>318</v>
      </c>
      <c r="C108" s="65" t="s">
        <v>319</v>
      </c>
      <c r="D108" s="66" t="s">
        <v>320</v>
      </c>
      <c r="E108" s="66" t="s">
        <v>217</v>
      </c>
      <c r="F108" s="66" t="s">
        <v>198</v>
      </c>
      <c r="G108" s="66">
        <v>6</v>
      </c>
      <c r="H108" s="66">
        <v>15</v>
      </c>
      <c r="I108" s="33">
        <f t="shared" ref="I108:I138" si="3">G108*H108</f>
        <v>90</v>
      </c>
      <c r="J108" s="65"/>
      <c r="K108" s="66"/>
      <c r="L108" s="36" t="s">
        <v>205</v>
      </c>
      <c r="M108" s="66"/>
    </row>
    <row r="109" spans="1:13" ht="21.6" hidden="1" customHeight="1" outlineLevel="2">
      <c r="A109" s="68">
        <v>43718</v>
      </c>
      <c r="B109" s="65" t="s">
        <v>321</v>
      </c>
      <c r="C109" s="65" t="s">
        <v>322</v>
      </c>
      <c r="D109" s="66" t="s">
        <v>323</v>
      </c>
      <c r="E109" s="66" t="s">
        <v>217</v>
      </c>
      <c r="F109" s="66" t="s">
        <v>198</v>
      </c>
      <c r="G109" s="66">
        <v>6</v>
      </c>
      <c r="H109" s="66">
        <v>53</v>
      </c>
      <c r="I109" s="33">
        <f t="shared" si="3"/>
        <v>318</v>
      </c>
      <c r="J109" s="65"/>
      <c r="K109" s="66"/>
      <c r="L109" s="36" t="s">
        <v>205</v>
      </c>
      <c r="M109" s="66"/>
    </row>
    <row r="110" spans="1:13" ht="21.6" hidden="1" customHeight="1" outlineLevel="2">
      <c r="A110" s="68">
        <v>43719</v>
      </c>
      <c r="B110" s="65" t="s">
        <v>324</v>
      </c>
      <c r="C110" s="65" t="s">
        <v>325</v>
      </c>
      <c r="D110" s="66" t="s">
        <v>326</v>
      </c>
      <c r="E110" s="66" t="s">
        <v>217</v>
      </c>
      <c r="F110" s="66" t="s">
        <v>198</v>
      </c>
      <c r="G110" s="66">
        <v>6</v>
      </c>
      <c r="H110" s="66">
        <v>10</v>
      </c>
      <c r="I110" s="33">
        <f t="shared" si="3"/>
        <v>60</v>
      </c>
      <c r="J110" s="65"/>
      <c r="K110" s="66"/>
      <c r="L110" s="36" t="s">
        <v>205</v>
      </c>
      <c r="M110" s="66"/>
    </row>
    <row r="111" spans="1:13" ht="21.6" hidden="1" customHeight="1" outlineLevel="2">
      <c r="A111" s="68">
        <v>43719</v>
      </c>
      <c r="B111" s="65" t="s">
        <v>327</v>
      </c>
      <c r="C111" s="65" t="s">
        <v>298</v>
      </c>
      <c r="D111" s="66" t="s">
        <v>299</v>
      </c>
      <c r="E111" s="66" t="s">
        <v>217</v>
      </c>
      <c r="F111" s="66" t="s">
        <v>198</v>
      </c>
      <c r="G111" s="66">
        <v>6</v>
      </c>
      <c r="H111" s="66">
        <v>10</v>
      </c>
      <c r="I111" s="33">
        <f t="shared" si="3"/>
        <v>60</v>
      </c>
      <c r="J111" s="65"/>
      <c r="K111" s="66"/>
      <c r="L111" s="36" t="s">
        <v>205</v>
      </c>
      <c r="M111" s="66"/>
    </row>
    <row r="112" spans="1:13" ht="21.6" hidden="1" customHeight="1" outlineLevel="2">
      <c r="A112" s="68">
        <v>43719</v>
      </c>
      <c r="B112" s="65" t="s">
        <v>334</v>
      </c>
      <c r="C112" s="65" t="s">
        <v>335</v>
      </c>
      <c r="D112" s="66" t="s">
        <v>336</v>
      </c>
      <c r="E112" s="66" t="s">
        <v>217</v>
      </c>
      <c r="F112" s="66" t="s">
        <v>198</v>
      </c>
      <c r="G112" s="66">
        <v>6</v>
      </c>
      <c r="H112" s="66">
        <v>60</v>
      </c>
      <c r="I112" s="33">
        <f t="shared" si="3"/>
        <v>360</v>
      </c>
      <c r="J112" s="65"/>
      <c r="K112" s="66"/>
      <c r="L112" s="36" t="s">
        <v>205</v>
      </c>
      <c r="M112" s="66"/>
    </row>
    <row r="113" spans="1:13" ht="21.6" hidden="1" customHeight="1" outlineLevel="2">
      <c r="A113" s="68">
        <v>43719</v>
      </c>
      <c r="B113" s="65" t="s">
        <v>337</v>
      </c>
      <c r="C113" s="65" t="s">
        <v>255</v>
      </c>
      <c r="D113" s="66" t="s">
        <v>256</v>
      </c>
      <c r="E113" s="66" t="s">
        <v>217</v>
      </c>
      <c r="F113" s="66" t="s">
        <v>198</v>
      </c>
      <c r="G113" s="66">
        <v>6</v>
      </c>
      <c r="H113" s="66">
        <v>10</v>
      </c>
      <c r="I113" s="33">
        <f t="shared" si="3"/>
        <v>60</v>
      </c>
      <c r="J113" s="65"/>
      <c r="K113" s="66"/>
      <c r="L113" s="36" t="s">
        <v>205</v>
      </c>
      <c r="M113" s="66"/>
    </row>
    <row r="114" spans="1:13" ht="21.6" hidden="1" customHeight="1" outlineLevel="2">
      <c r="A114" s="68">
        <v>43719</v>
      </c>
      <c r="B114" s="65" t="s">
        <v>341</v>
      </c>
      <c r="C114" s="65" t="s">
        <v>342</v>
      </c>
      <c r="D114" s="66" t="s">
        <v>343</v>
      </c>
      <c r="E114" s="66" t="s">
        <v>217</v>
      </c>
      <c r="F114" s="66" t="s">
        <v>198</v>
      </c>
      <c r="G114" s="66">
        <v>6</v>
      </c>
      <c r="H114" s="66">
        <v>10</v>
      </c>
      <c r="I114" s="33">
        <f t="shared" si="3"/>
        <v>60</v>
      </c>
      <c r="J114" s="65"/>
      <c r="K114" s="66"/>
      <c r="L114" s="36" t="s">
        <v>205</v>
      </c>
      <c r="M114" s="66"/>
    </row>
    <row r="115" spans="1:13" ht="21.6" hidden="1" customHeight="1" outlineLevel="2">
      <c r="A115" s="68">
        <v>43719</v>
      </c>
      <c r="B115" s="65" t="s">
        <v>344</v>
      </c>
      <c r="C115" s="65" t="s">
        <v>345</v>
      </c>
      <c r="D115" s="66" t="s">
        <v>346</v>
      </c>
      <c r="E115" s="66" t="s">
        <v>217</v>
      </c>
      <c r="F115" s="66" t="s">
        <v>198</v>
      </c>
      <c r="G115" s="66">
        <v>6</v>
      </c>
      <c r="H115" s="66">
        <v>80</v>
      </c>
      <c r="I115" s="33">
        <f t="shared" si="3"/>
        <v>480</v>
      </c>
      <c r="J115" s="65"/>
      <c r="K115" s="66"/>
      <c r="L115" s="36" t="s">
        <v>205</v>
      </c>
      <c r="M115" s="66"/>
    </row>
    <row r="116" spans="1:13" ht="21.6" hidden="1" customHeight="1" outlineLevel="2">
      <c r="A116" s="68">
        <v>43722</v>
      </c>
      <c r="B116" s="65" t="s">
        <v>352</v>
      </c>
      <c r="C116" s="65" t="s">
        <v>353</v>
      </c>
      <c r="D116" s="66" t="s">
        <v>354</v>
      </c>
      <c r="E116" s="66" t="s">
        <v>217</v>
      </c>
      <c r="F116" s="66" t="s">
        <v>198</v>
      </c>
      <c r="G116" s="66">
        <v>6</v>
      </c>
      <c r="H116" s="66">
        <v>20</v>
      </c>
      <c r="I116" s="33">
        <f t="shared" si="3"/>
        <v>120</v>
      </c>
      <c r="J116" s="65"/>
      <c r="K116" s="66"/>
      <c r="L116" s="36" t="s">
        <v>205</v>
      </c>
      <c r="M116" s="66"/>
    </row>
    <row r="117" spans="1:13" ht="21.6" hidden="1" customHeight="1" outlineLevel="2">
      <c r="A117" s="68">
        <v>43725</v>
      </c>
      <c r="B117" s="65" t="s">
        <v>355</v>
      </c>
      <c r="C117" s="65" t="s">
        <v>356</v>
      </c>
      <c r="D117" s="66" t="s">
        <v>357</v>
      </c>
      <c r="E117" s="66" t="s">
        <v>217</v>
      </c>
      <c r="F117" s="66" t="s">
        <v>198</v>
      </c>
      <c r="G117" s="66">
        <v>6</v>
      </c>
      <c r="H117" s="66">
        <v>20</v>
      </c>
      <c r="I117" s="33">
        <f t="shared" si="3"/>
        <v>120</v>
      </c>
      <c r="J117" s="65"/>
      <c r="K117" s="66"/>
      <c r="L117" s="36" t="s">
        <v>205</v>
      </c>
      <c r="M117" s="66"/>
    </row>
    <row r="118" spans="1:13" ht="21.6" hidden="1" customHeight="1" outlineLevel="2">
      <c r="A118" s="68">
        <v>43725</v>
      </c>
      <c r="B118" s="65" t="s">
        <v>358</v>
      </c>
      <c r="C118" s="65" t="s">
        <v>359</v>
      </c>
      <c r="D118" s="66" t="s">
        <v>360</v>
      </c>
      <c r="E118" s="66" t="s">
        <v>217</v>
      </c>
      <c r="F118" s="66" t="s">
        <v>198</v>
      </c>
      <c r="G118" s="66">
        <v>6</v>
      </c>
      <c r="H118" s="66">
        <v>5</v>
      </c>
      <c r="I118" s="33">
        <f t="shared" si="3"/>
        <v>30</v>
      </c>
      <c r="J118" s="65"/>
      <c r="K118" s="66"/>
      <c r="L118" s="36" t="s">
        <v>205</v>
      </c>
      <c r="M118" s="66"/>
    </row>
    <row r="119" spans="1:13" ht="21.6" hidden="1" customHeight="1" outlineLevel="2">
      <c r="A119" s="68">
        <v>43725</v>
      </c>
      <c r="B119" s="65" t="s">
        <v>361</v>
      </c>
      <c r="C119" s="65" t="s">
        <v>335</v>
      </c>
      <c r="D119" s="66" t="s">
        <v>336</v>
      </c>
      <c r="E119" s="36" t="s">
        <v>217</v>
      </c>
      <c r="F119" s="66" t="s">
        <v>198</v>
      </c>
      <c r="G119" s="66">
        <v>6</v>
      </c>
      <c r="H119" s="66">
        <v>20</v>
      </c>
      <c r="I119" s="33">
        <f t="shared" si="3"/>
        <v>120</v>
      </c>
      <c r="J119" s="65"/>
      <c r="K119" s="66"/>
      <c r="L119" s="36" t="s">
        <v>205</v>
      </c>
      <c r="M119" s="66"/>
    </row>
    <row r="120" spans="1:13" ht="21.6" hidden="1" customHeight="1" outlineLevel="2">
      <c r="A120" s="68">
        <v>43725</v>
      </c>
      <c r="B120" s="65" t="s">
        <v>362</v>
      </c>
      <c r="C120" s="65" t="s">
        <v>264</v>
      </c>
      <c r="D120" s="66" t="s">
        <v>265</v>
      </c>
      <c r="E120" s="66" t="s">
        <v>217</v>
      </c>
      <c r="F120" s="66" t="s">
        <v>198</v>
      </c>
      <c r="G120" s="66">
        <v>6</v>
      </c>
      <c r="H120" s="66">
        <v>5</v>
      </c>
      <c r="I120" s="33">
        <f t="shared" si="3"/>
        <v>30</v>
      </c>
      <c r="J120" s="65"/>
      <c r="K120" s="66"/>
      <c r="L120" s="36" t="s">
        <v>205</v>
      </c>
      <c r="M120" s="66"/>
    </row>
    <row r="121" spans="1:13" ht="21.6" hidden="1" customHeight="1" outlineLevel="2">
      <c r="A121" s="68">
        <v>43725</v>
      </c>
      <c r="B121" s="65" t="s">
        <v>363</v>
      </c>
      <c r="C121" s="65" t="s">
        <v>364</v>
      </c>
      <c r="D121" s="66" t="s">
        <v>365</v>
      </c>
      <c r="E121" s="36" t="s">
        <v>217</v>
      </c>
      <c r="F121" s="66" t="s">
        <v>198</v>
      </c>
      <c r="G121" s="66">
        <v>6</v>
      </c>
      <c r="H121" s="66">
        <v>30</v>
      </c>
      <c r="I121" s="33">
        <f t="shared" si="3"/>
        <v>180</v>
      </c>
      <c r="J121" s="65"/>
      <c r="K121" s="66"/>
      <c r="L121" s="36" t="s">
        <v>205</v>
      </c>
      <c r="M121" s="66"/>
    </row>
    <row r="122" spans="1:13" ht="21.6" hidden="1" customHeight="1" outlineLevel="2">
      <c r="A122" s="68">
        <v>43725</v>
      </c>
      <c r="B122" s="65" t="s">
        <v>366</v>
      </c>
      <c r="C122" s="65" t="s">
        <v>367</v>
      </c>
      <c r="D122" s="66" t="s">
        <v>368</v>
      </c>
      <c r="E122" s="66" t="s">
        <v>217</v>
      </c>
      <c r="F122" s="66" t="s">
        <v>198</v>
      </c>
      <c r="G122" s="66">
        <v>6</v>
      </c>
      <c r="H122" s="66">
        <v>5</v>
      </c>
      <c r="I122" s="33">
        <f t="shared" si="3"/>
        <v>30</v>
      </c>
      <c r="J122" s="65"/>
      <c r="K122" s="66"/>
      <c r="L122" s="36" t="s">
        <v>205</v>
      </c>
      <c r="M122" s="66"/>
    </row>
    <row r="123" spans="1:13" ht="21.6" hidden="1" customHeight="1" outlineLevel="2">
      <c r="A123" s="68">
        <v>43725</v>
      </c>
      <c r="B123" s="65" t="s">
        <v>369</v>
      </c>
      <c r="C123" s="65" t="s">
        <v>208</v>
      </c>
      <c r="D123" s="66" t="s">
        <v>209</v>
      </c>
      <c r="E123" s="66" t="s">
        <v>217</v>
      </c>
      <c r="F123" s="66" t="s">
        <v>198</v>
      </c>
      <c r="G123" s="66">
        <v>6</v>
      </c>
      <c r="H123" s="66">
        <v>10</v>
      </c>
      <c r="I123" s="33">
        <f t="shared" si="3"/>
        <v>60</v>
      </c>
      <c r="J123" s="65"/>
      <c r="K123" s="66"/>
      <c r="L123" s="36" t="s">
        <v>205</v>
      </c>
      <c r="M123" s="66"/>
    </row>
    <row r="124" spans="1:13" ht="21.6" hidden="1" customHeight="1" outlineLevel="2">
      <c r="A124" s="68">
        <v>43729</v>
      </c>
      <c r="B124" s="65" t="s">
        <v>384</v>
      </c>
      <c r="C124" s="65" t="s">
        <v>316</v>
      </c>
      <c r="D124" s="66" t="s">
        <v>317</v>
      </c>
      <c r="E124" s="66" t="s">
        <v>217</v>
      </c>
      <c r="F124" s="66" t="s">
        <v>198</v>
      </c>
      <c r="G124" s="66">
        <v>6</v>
      </c>
      <c r="H124" s="66">
        <v>10</v>
      </c>
      <c r="I124" s="33">
        <f t="shared" si="3"/>
        <v>60</v>
      </c>
      <c r="J124" s="65"/>
      <c r="K124" s="66"/>
      <c r="L124" s="36" t="s">
        <v>205</v>
      </c>
      <c r="M124" s="66"/>
    </row>
    <row r="125" spans="1:13" ht="21.6" hidden="1" customHeight="1" outlineLevel="2">
      <c r="A125" s="68">
        <v>43731</v>
      </c>
      <c r="B125" s="65" t="s">
        <v>394</v>
      </c>
      <c r="C125" s="65" t="s">
        <v>395</v>
      </c>
      <c r="D125" s="66" t="s">
        <v>396</v>
      </c>
      <c r="E125" s="66" t="s">
        <v>217</v>
      </c>
      <c r="F125" s="66" t="s">
        <v>198</v>
      </c>
      <c r="G125" s="66">
        <v>6</v>
      </c>
      <c r="H125" s="66">
        <v>20</v>
      </c>
      <c r="I125" s="33">
        <f t="shared" si="3"/>
        <v>120</v>
      </c>
      <c r="J125" s="65"/>
      <c r="K125" s="66"/>
      <c r="L125" s="36" t="s">
        <v>205</v>
      </c>
      <c r="M125" s="66"/>
    </row>
    <row r="126" spans="1:13" ht="21.6" hidden="1" customHeight="1" outlineLevel="2">
      <c r="A126" s="68">
        <v>43731</v>
      </c>
      <c r="B126" s="65" t="s">
        <v>399</v>
      </c>
      <c r="C126" s="65" t="s">
        <v>400</v>
      </c>
      <c r="D126" s="66" t="s">
        <v>401</v>
      </c>
      <c r="E126" s="66" t="s">
        <v>217</v>
      </c>
      <c r="F126" s="66" t="s">
        <v>198</v>
      </c>
      <c r="G126" s="66">
        <v>6</v>
      </c>
      <c r="H126" s="66">
        <v>10</v>
      </c>
      <c r="I126" s="33">
        <f t="shared" si="3"/>
        <v>60</v>
      </c>
      <c r="J126" s="65"/>
      <c r="K126" s="66"/>
      <c r="L126" s="36" t="s">
        <v>205</v>
      </c>
      <c r="M126" s="66"/>
    </row>
    <row r="127" spans="1:13" ht="21.6" hidden="1" customHeight="1" outlineLevel="2">
      <c r="A127" s="68">
        <v>43733</v>
      </c>
      <c r="B127" s="65" t="s">
        <v>406</v>
      </c>
      <c r="C127" s="65" t="s">
        <v>331</v>
      </c>
      <c r="D127" s="66" t="s">
        <v>332</v>
      </c>
      <c r="E127" s="66" t="s">
        <v>217</v>
      </c>
      <c r="F127" s="66" t="s">
        <v>198</v>
      </c>
      <c r="G127" s="66">
        <v>6</v>
      </c>
      <c r="H127" s="66">
        <v>10</v>
      </c>
      <c r="I127" s="33">
        <f t="shared" si="3"/>
        <v>60</v>
      </c>
      <c r="J127" s="65"/>
      <c r="K127" s="66"/>
      <c r="L127" s="36" t="s">
        <v>205</v>
      </c>
      <c r="M127" s="66"/>
    </row>
    <row r="128" spans="1:13" ht="21.6" hidden="1" customHeight="1" outlineLevel="2">
      <c r="A128" s="68">
        <v>43733</v>
      </c>
      <c r="B128" s="65" t="s">
        <v>412</v>
      </c>
      <c r="C128" s="65" t="s">
        <v>413</v>
      </c>
      <c r="D128" s="66" t="s">
        <v>414</v>
      </c>
      <c r="E128" s="66" t="s">
        <v>217</v>
      </c>
      <c r="F128" s="66" t="s">
        <v>198</v>
      </c>
      <c r="G128" s="66">
        <v>6</v>
      </c>
      <c r="H128" s="66">
        <v>20</v>
      </c>
      <c r="I128" s="33">
        <f t="shared" si="3"/>
        <v>120</v>
      </c>
      <c r="J128" s="65"/>
      <c r="K128" s="66"/>
      <c r="L128" s="36" t="s">
        <v>205</v>
      </c>
      <c r="M128" s="66"/>
    </row>
    <row r="129" spans="1:13" ht="21.6" hidden="1" customHeight="1" outlineLevel="2">
      <c r="A129" s="68">
        <v>43733</v>
      </c>
      <c r="B129" s="65" t="s">
        <v>415</v>
      </c>
      <c r="C129" s="65" t="s">
        <v>416</v>
      </c>
      <c r="D129" s="66" t="s">
        <v>417</v>
      </c>
      <c r="E129" s="66" t="s">
        <v>217</v>
      </c>
      <c r="F129" s="66" t="s">
        <v>198</v>
      </c>
      <c r="G129" s="66">
        <v>6</v>
      </c>
      <c r="H129" s="66">
        <v>10</v>
      </c>
      <c r="I129" s="33">
        <f t="shared" si="3"/>
        <v>60</v>
      </c>
      <c r="J129" s="65"/>
      <c r="K129" s="66"/>
      <c r="L129" s="36" t="s">
        <v>205</v>
      </c>
      <c r="M129" s="66"/>
    </row>
    <row r="130" spans="1:13" ht="21.6" hidden="1" customHeight="1" outlineLevel="2">
      <c r="A130" s="68">
        <v>43733</v>
      </c>
      <c r="B130" s="65" t="s">
        <v>418</v>
      </c>
      <c r="C130" s="65" t="s">
        <v>419</v>
      </c>
      <c r="D130" s="66" t="s">
        <v>420</v>
      </c>
      <c r="E130" s="66" t="s">
        <v>217</v>
      </c>
      <c r="F130" s="66" t="s">
        <v>198</v>
      </c>
      <c r="G130" s="66">
        <v>6</v>
      </c>
      <c r="H130" s="66">
        <v>12</v>
      </c>
      <c r="I130" s="33">
        <f t="shared" si="3"/>
        <v>72</v>
      </c>
      <c r="J130" s="65"/>
      <c r="K130" s="66"/>
      <c r="L130" s="36" t="s">
        <v>205</v>
      </c>
      <c r="M130" s="66"/>
    </row>
    <row r="131" spans="1:13" ht="21.6" hidden="1" customHeight="1" outlineLevel="2">
      <c r="A131" s="68">
        <v>43725</v>
      </c>
      <c r="B131" s="65" t="s">
        <v>421</v>
      </c>
      <c r="C131" s="65" t="s">
        <v>422</v>
      </c>
      <c r="D131" s="66" t="s">
        <v>423</v>
      </c>
      <c r="E131" s="66" t="s">
        <v>217</v>
      </c>
      <c r="F131" s="66" t="s">
        <v>198</v>
      </c>
      <c r="G131" s="66">
        <v>6</v>
      </c>
      <c r="H131" s="66">
        <v>10</v>
      </c>
      <c r="I131" s="33">
        <f t="shared" si="3"/>
        <v>60</v>
      </c>
      <c r="J131" s="65"/>
      <c r="K131" s="66"/>
      <c r="L131" s="36" t="s">
        <v>424</v>
      </c>
      <c r="M131" s="66"/>
    </row>
    <row r="132" spans="1:13" ht="21.6" hidden="1" customHeight="1" outlineLevel="2">
      <c r="A132" s="68">
        <v>43725</v>
      </c>
      <c r="B132" s="65" t="s">
        <v>425</v>
      </c>
      <c r="C132" s="65" t="s">
        <v>426</v>
      </c>
      <c r="D132" s="66" t="s">
        <v>427</v>
      </c>
      <c r="E132" s="66" t="s">
        <v>217</v>
      </c>
      <c r="F132" s="66" t="s">
        <v>198</v>
      </c>
      <c r="G132" s="66">
        <v>6</v>
      </c>
      <c r="H132" s="66">
        <v>40</v>
      </c>
      <c r="I132" s="33">
        <f t="shared" si="3"/>
        <v>240</v>
      </c>
      <c r="J132" s="65"/>
      <c r="K132" s="66"/>
      <c r="L132" s="36" t="s">
        <v>424</v>
      </c>
      <c r="M132" s="66"/>
    </row>
    <row r="133" spans="1:13" ht="21.6" hidden="1" customHeight="1" outlineLevel="2">
      <c r="A133" s="68">
        <v>43725</v>
      </c>
      <c r="B133" s="65" t="s">
        <v>429</v>
      </c>
      <c r="C133" s="65" t="s">
        <v>428</v>
      </c>
      <c r="D133" s="66" t="s">
        <v>430</v>
      </c>
      <c r="E133" s="66" t="s">
        <v>217</v>
      </c>
      <c r="F133" s="66" t="s">
        <v>198</v>
      </c>
      <c r="G133" s="66">
        <v>6</v>
      </c>
      <c r="H133" s="66">
        <v>30</v>
      </c>
      <c r="I133" s="33">
        <f t="shared" si="3"/>
        <v>180</v>
      </c>
      <c r="J133" s="65"/>
      <c r="K133" s="66"/>
      <c r="L133" s="36" t="s">
        <v>424</v>
      </c>
      <c r="M133" s="66"/>
    </row>
    <row r="134" spans="1:13" ht="21.6" hidden="1" customHeight="1" outlineLevel="2">
      <c r="A134" s="68">
        <v>43727</v>
      </c>
      <c r="B134" s="65" t="s">
        <v>434</v>
      </c>
      <c r="C134" s="65" t="s">
        <v>435</v>
      </c>
      <c r="D134" s="66" t="s">
        <v>436</v>
      </c>
      <c r="E134" s="36" t="s">
        <v>217</v>
      </c>
      <c r="F134" s="66" t="s">
        <v>198</v>
      </c>
      <c r="G134" s="66">
        <v>6</v>
      </c>
      <c r="H134" s="66">
        <v>50</v>
      </c>
      <c r="I134" s="33">
        <f t="shared" si="3"/>
        <v>300</v>
      </c>
      <c r="J134" s="65"/>
      <c r="K134" s="66"/>
      <c r="L134" s="36" t="s">
        <v>424</v>
      </c>
      <c r="M134" s="66"/>
    </row>
    <row r="135" spans="1:13" ht="21.6" hidden="1" customHeight="1" outlineLevel="2">
      <c r="A135" s="68">
        <v>43729</v>
      </c>
      <c r="B135" s="65" t="s">
        <v>437</v>
      </c>
      <c r="C135" s="65" t="s">
        <v>438</v>
      </c>
      <c r="D135" s="66" t="s">
        <v>439</v>
      </c>
      <c r="E135" s="66" t="s">
        <v>217</v>
      </c>
      <c r="F135" s="66" t="s">
        <v>198</v>
      </c>
      <c r="G135" s="66">
        <v>6</v>
      </c>
      <c r="H135" s="66">
        <v>10</v>
      </c>
      <c r="I135" s="33">
        <f t="shared" si="3"/>
        <v>60</v>
      </c>
      <c r="J135" s="65"/>
      <c r="K135" s="66"/>
      <c r="L135" s="36" t="s">
        <v>424</v>
      </c>
      <c r="M135" s="66"/>
    </row>
    <row r="136" spans="1:13" ht="21.6" hidden="1" customHeight="1" outlineLevel="2">
      <c r="A136" s="68">
        <v>43729</v>
      </c>
      <c r="B136" s="65" t="s">
        <v>440</v>
      </c>
      <c r="C136" s="65" t="s">
        <v>441</v>
      </c>
      <c r="D136" s="66" t="s">
        <v>442</v>
      </c>
      <c r="E136" s="66" t="s">
        <v>217</v>
      </c>
      <c r="F136" s="66" t="s">
        <v>198</v>
      </c>
      <c r="G136" s="66">
        <v>6</v>
      </c>
      <c r="H136" s="66">
        <v>20</v>
      </c>
      <c r="I136" s="33">
        <f t="shared" si="3"/>
        <v>120</v>
      </c>
      <c r="J136" s="65"/>
      <c r="K136" s="70"/>
      <c r="L136" s="36" t="s">
        <v>424</v>
      </c>
      <c r="M136" s="66"/>
    </row>
    <row r="137" spans="1:13" ht="21.6" hidden="1" customHeight="1" outlineLevel="2">
      <c r="A137" s="68">
        <v>43729</v>
      </c>
      <c r="B137" s="65" t="s">
        <v>443</v>
      </c>
      <c r="C137" s="65" t="s">
        <v>444</v>
      </c>
      <c r="D137" s="66" t="s">
        <v>445</v>
      </c>
      <c r="E137" s="66" t="s">
        <v>217</v>
      </c>
      <c r="F137" s="66" t="s">
        <v>198</v>
      </c>
      <c r="G137" s="66">
        <v>6</v>
      </c>
      <c r="H137" s="66">
        <v>10</v>
      </c>
      <c r="I137" s="33">
        <f t="shared" si="3"/>
        <v>60</v>
      </c>
      <c r="J137" s="65"/>
      <c r="K137" s="66"/>
      <c r="L137" s="36" t="s">
        <v>424</v>
      </c>
      <c r="M137" s="66"/>
    </row>
    <row r="138" spans="1:13" ht="21.6" hidden="1" customHeight="1" outlineLevel="2">
      <c r="A138" s="68">
        <v>43733</v>
      </c>
      <c r="B138" s="65" t="s">
        <v>448</v>
      </c>
      <c r="C138" s="65"/>
      <c r="D138" s="66" t="s">
        <v>449</v>
      </c>
      <c r="E138" s="66" t="s">
        <v>217</v>
      </c>
      <c r="F138" s="66" t="s">
        <v>198</v>
      </c>
      <c r="G138" s="66">
        <v>6</v>
      </c>
      <c r="H138" s="66">
        <v>30</v>
      </c>
      <c r="I138" s="33">
        <f t="shared" si="3"/>
        <v>180</v>
      </c>
      <c r="J138" s="65"/>
      <c r="K138" s="66"/>
      <c r="L138" s="36" t="s">
        <v>424</v>
      </c>
      <c r="M138" s="66"/>
    </row>
    <row r="139" spans="1:13" ht="21.6" customHeight="1" outlineLevel="1" collapsed="1">
      <c r="A139" s="68"/>
      <c r="B139" s="65"/>
      <c r="C139" s="65"/>
      <c r="D139" s="66"/>
      <c r="E139" s="71" t="s">
        <v>460</v>
      </c>
      <c r="F139" s="66"/>
      <c r="G139" s="66"/>
      <c r="H139" s="66">
        <f>SUBTOTAL(9,H74:H138)</f>
        <v>1307</v>
      </c>
      <c r="I139" s="33">
        <f>SUBTOTAL(9,I74:I138)</f>
        <v>7842</v>
      </c>
      <c r="J139" s="65"/>
      <c r="K139" s="66"/>
      <c r="L139" s="36"/>
      <c r="M139" s="66"/>
    </row>
    <row r="140" spans="1:13" ht="21.6" hidden="1" customHeight="1" outlineLevel="2">
      <c r="A140" s="68">
        <v>43729</v>
      </c>
      <c r="B140" s="65" t="s">
        <v>446</v>
      </c>
      <c r="C140" s="65"/>
      <c r="D140" s="66"/>
      <c r="E140" s="66" t="s">
        <v>447</v>
      </c>
      <c r="F140" s="66" t="s">
        <v>433</v>
      </c>
      <c r="G140" s="66"/>
      <c r="H140" s="66"/>
      <c r="I140" s="33">
        <v>4728</v>
      </c>
      <c r="J140" s="65"/>
      <c r="K140" s="66"/>
      <c r="L140" s="36" t="s">
        <v>424</v>
      </c>
      <c r="M140" s="66"/>
    </row>
    <row r="141" spans="1:13" ht="21.6" customHeight="1" outlineLevel="1" collapsed="1">
      <c r="A141" s="68"/>
      <c r="B141" s="65"/>
      <c r="C141" s="65"/>
      <c r="D141" s="66"/>
      <c r="E141" s="71" t="s">
        <v>469</v>
      </c>
      <c r="F141" s="66"/>
      <c r="G141" s="66"/>
      <c r="H141" s="66">
        <f>SUBTOTAL(9,H140:H140)</f>
        <v>0</v>
      </c>
      <c r="I141" s="33">
        <f>SUBTOTAL(9,I140:I140)</f>
        <v>4728</v>
      </c>
      <c r="J141" s="65"/>
      <c r="K141" s="66"/>
      <c r="L141" s="36"/>
      <c r="M141" s="66"/>
    </row>
    <row r="142" spans="1:13" ht="21.6" hidden="1" customHeight="1" outlineLevel="2">
      <c r="A142" s="64">
        <v>43705</v>
      </c>
      <c r="B142" s="65" t="s">
        <v>106</v>
      </c>
      <c r="C142" s="65" t="s">
        <v>101</v>
      </c>
      <c r="D142" s="66" t="s">
        <v>102</v>
      </c>
      <c r="E142" s="66" t="s">
        <v>82</v>
      </c>
      <c r="F142" s="36"/>
      <c r="G142" s="66" t="s">
        <v>105</v>
      </c>
      <c r="H142" s="66">
        <v>1</v>
      </c>
      <c r="I142" s="33">
        <v>100</v>
      </c>
      <c r="J142" s="65"/>
      <c r="K142" s="66"/>
      <c r="L142" s="36" t="s">
        <v>80</v>
      </c>
      <c r="M142" s="66"/>
    </row>
    <row r="143" spans="1:13" ht="21.6" hidden="1" customHeight="1" outlineLevel="2">
      <c r="A143" s="64">
        <v>43709</v>
      </c>
      <c r="B143" s="65" t="s">
        <v>74</v>
      </c>
      <c r="C143" s="65" t="s">
        <v>75</v>
      </c>
      <c r="D143" s="66" t="s">
        <v>76</v>
      </c>
      <c r="E143" s="66" t="s">
        <v>82</v>
      </c>
      <c r="F143" s="36"/>
      <c r="G143" s="66"/>
      <c r="H143" s="66">
        <v>1</v>
      </c>
      <c r="I143" s="33">
        <v>100</v>
      </c>
      <c r="J143" s="65"/>
      <c r="K143" s="66"/>
      <c r="L143" s="36" t="s">
        <v>80</v>
      </c>
      <c r="M143" s="66"/>
    </row>
    <row r="144" spans="1:13" ht="21.6" hidden="1" customHeight="1" outlineLevel="2">
      <c r="A144" s="64">
        <v>43705</v>
      </c>
      <c r="B144" s="65" t="s">
        <v>88</v>
      </c>
      <c r="C144" s="65" t="s">
        <v>89</v>
      </c>
      <c r="D144" s="66" t="s">
        <v>90</v>
      </c>
      <c r="E144" s="66" t="s">
        <v>82</v>
      </c>
      <c r="F144" s="36"/>
      <c r="G144" s="66"/>
      <c r="H144" s="66">
        <v>1</v>
      </c>
      <c r="I144" s="33">
        <v>100</v>
      </c>
      <c r="J144" s="65"/>
      <c r="K144" s="66"/>
      <c r="L144" s="36" t="s">
        <v>80</v>
      </c>
      <c r="M144" s="66"/>
    </row>
    <row r="145" spans="12:12" ht="21.6" hidden="1" customHeight="1" outlineLevel="2">
      <c r="L145" s="37"/>
    </row>
    <row r="146" spans="12:12" ht="21.6" hidden="1" customHeight="1" outlineLevel="2">
      <c r="L146" s="37"/>
    </row>
    <row r="147" spans="12:12" ht="21.6" hidden="1" customHeight="1" outlineLevel="2">
      <c r="L147" s="37"/>
    </row>
    <row r="148" spans="12:12" ht="21.6" hidden="1" customHeight="1" outlineLevel="2">
      <c r="L148" s="37"/>
    </row>
    <row r="149" spans="12:12" ht="21.6" hidden="1" customHeight="1" outlineLevel="2">
      <c r="L149" s="37"/>
    </row>
    <row r="150" spans="12:12" ht="21.6" hidden="1" customHeight="1" outlineLevel="2">
      <c r="L150" s="37"/>
    </row>
    <row r="151" spans="12:12" ht="21.6" hidden="1" customHeight="1" outlineLevel="2">
      <c r="L151" s="37"/>
    </row>
    <row r="152" spans="12:12" ht="21.6" hidden="1" customHeight="1" outlineLevel="2"/>
    <row r="153" spans="12:12" ht="21.6" hidden="1" customHeight="1" outlineLevel="2"/>
    <row r="154" spans="12:12" ht="21.6" hidden="1" customHeight="1" outlineLevel="2"/>
    <row r="155" spans="12:12" ht="21.6" hidden="1" customHeight="1" outlineLevel="2"/>
    <row r="156" spans="12:12" ht="21.6" hidden="1" customHeight="1" outlineLevel="2"/>
    <row r="157" spans="12:12" ht="21.6" hidden="1" customHeight="1" outlineLevel="2"/>
    <row r="158" spans="12:12" ht="21.6" hidden="1" customHeight="1" outlineLevel="2"/>
    <row r="159" spans="12:12" ht="21.6" hidden="1" customHeight="1" outlineLevel="2"/>
    <row r="160" spans="12:12" ht="21.6" hidden="1" customHeight="1" outlineLevel="2"/>
    <row r="161" ht="21.6" hidden="1" customHeight="1" outlineLevel="2"/>
    <row r="162" ht="21.6" hidden="1" customHeight="1" outlineLevel="2"/>
    <row r="163" ht="21.6" hidden="1" customHeight="1" outlineLevel="2"/>
    <row r="164" ht="21.6" hidden="1" customHeight="1" outlineLevel="2"/>
    <row r="165" ht="21.6" hidden="1" customHeight="1" outlineLevel="2"/>
    <row r="166" ht="21.6" hidden="1" customHeight="1" outlineLevel="2"/>
    <row r="167" ht="21.6" hidden="1" customHeight="1" outlineLevel="2"/>
    <row r="168" ht="21.6" hidden="1" customHeight="1" outlineLevel="2"/>
    <row r="169" ht="21.6" hidden="1" customHeight="1" outlineLevel="2"/>
    <row r="170" ht="21.6" hidden="1" customHeight="1" outlineLevel="2"/>
    <row r="171" ht="21.6" hidden="1" customHeight="1" outlineLevel="2"/>
    <row r="172" ht="21.6" hidden="1" customHeight="1" outlineLevel="2"/>
    <row r="173" ht="21.6" hidden="1" customHeight="1" outlineLevel="2"/>
    <row r="174" ht="21.6" hidden="1" customHeight="1" outlineLevel="2"/>
    <row r="175" ht="21.6" hidden="1" customHeight="1" outlineLevel="2"/>
    <row r="176" ht="21.6" hidden="1" customHeight="1" outlineLevel="2"/>
    <row r="177" spans="5:12" ht="21.6" hidden="1" customHeight="1" outlineLevel="2"/>
    <row r="178" spans="5:12" ht="21.6" hidden="1" customHeight="1" outlineLevel="2"/>
    <row r="179" spans="5:12" ht="21.6" hidden="1" customHeight="1" outlineLevel="2"/>
    <row r="180" spans="5:12" ht="21.6" hidden="1" customHeight="1" outlineLevel="2"/>
    <row r="181" spans="5:12" ht="21.6" hidden="1" customHeight="1" outlineLevel="2"/>
    <row r="182" spans="5:12" ht="21.6" hidden="1" customHeight="1" outlineLevel="2"/>
    <row r="183" spans="5:12" ht="21.6" hidden="1" customHeight="1" outlineLevel="2"/>
    <row r="184" spans="5:12" ht="21.6" hidden="1" customHeight="1" outlineLevel="2"/>
    <row r="185" spans="5:12" ht="21.6" hidden="1" customHeight="1" outlineLevel="2">
      <c r="L185" s="37"/>
    </row>
    <row r="186" spans="5:12" ht="21.6" hidden="1" customHeight="1" outlineLevel="2">
      <c r="L186" s="37"/>
    </row>
    <row r="187" spans="5:12" ht="21.6" hidden="1" customHeight="1" outlineLevel="2">
      <c r="L187" s="37"/>
    </row>
    <row r="188" spans="5:12" ht="21.6" hidden="1" customHeight="1" outlineLevel="2">
      <c r="L188" s="37"/>
    </row>
    <row r="189" spans="5:12" ht="21.6" hidden="1" customHeight="1" outlineLevel="2">
      <c r="E189" s="37"/>
      <c r="L189" s="37"/>
    </row>
    <row r="190" spans="5:12" ht="21.6" hidden="1" customHeight="1" outlineLevel="2">
      <c r="L190" s="37"/>
    </row>
    <row r="191" spans="5:12" ht="21.6" hidden="1" customHeight="1" outlineLevel="2">
      <c r="L191" s="37"/>
    </row>
    <row r="192" spans="5:12" ht="21.6" hidden="1" customHeight="1" outlineLevel="2">
      <c r="L192" s="37"/>
    </row>
    <row r="193" spans="11:12" ht="21.6" hidden="1" customHeight="1" outlineLevel="2">
      <c r="L193" s="37"/>
    </row>
    <row r="194" spans="11:12" ht="21.6" hidden="1" customHeight="1" outlineLevel="2">
      <c r="L194" s="37"/>
    </row>
    <row r="195" spans="11:12" ht="21.6" hidden="1" customHeight="1" outlineLevel="2">
      <c r="L195" s="37"/>
    </row>
    <row r="196" spans="11:12" ht="21.6" hidden="1" customHeight="1" outlineLevel="2">
      <c r="L196" s="37"/>
    </row>
    <row r="197" spans="11:12" ht="21.6" hidden="1" customHeight="1" outlineLevel="2">
      <c r="L197" s="37"/>
    </row>
    <row r="198" spans="11:12" ht="21.6" hidden="1" customHeight="1" outlineLevel="2">
      <c r="L198" s="37"/>
    </row>
    <row r="199" spans="11:12" ht="21.6" hidden="1" customHeight="1" outlineLevel="2">
      <c r="K199" s="42"/>
      <c r="L199" s="37"/>
    </row>
    <row r="200" spans="11:12" ht="21.6" hidden="1" customHeight="1" outlineLevel="2">
      <c r="L200" s="37"/>
    </row>
    <row r="201" spans="11:12" ht="21.6" hidden="1" customHeight="1" outlineLevel="2">
      <c r="L201" s="37"/>
    </row>
    <row r="202" spans="11:12" ht="21.6" hidden="1" customHeight="1" outlineLevel="2">
      <c r="L202" s="37"/>
    </row>
    <row r="203" spans="11:12" ht="21.6" hidden="1" customHeight="1" outlineLevel="2">
      <c r="L203" s="37"/>
    </row>
    <row r="204" spans="11:12" ht="21.6" hidden="1" customHeight="1" outlineLevel="2">
      <c r="L204" s="37"/>
    </row>
    <row r="205" spans="11:12" ht="21.6" hidden="1" customHeight="1" outlineLevel="2">
      <c r="L205" s="37"/>
    </row>
    <row r="206" spans="11:12" ht="21.6" hidden="1" customHeight="1" outlineLevel="2">
      <c r="L206" s="37"/>
    </row>
    <row r="207" spans="11:12" ht="21.6" hidden="1" customHeight="1" outlineLevel="2">
      <c r="L207" s="37"/>
    </row>
    <row r="208" spans="11:12" ht="21.6" hidden="1" customHeight="1" outlineLevel="2">
      <c r="L208" s="37"/>
    </row>
    <row r="209" spans="12:12" ht="21.6" hidden="1" customHeight="1" outlineLevel="2">
      <c r="L209" s="37"/>
    </row>
    <row r="210" spans="12:12" ht="21.6" hidden="1" customHeight="1" outlineLevel="2">
      <c r="L210" s="37"/>
    </row>
    <row r="211" spans="12:12" ht="21.6" hidden="1" customHeight="1" outlineLevel="2">
      <c r="L211" s="37"/>
    </row>
    <row r="212" spans="12:12" ht="21.6" hidden="1" customHeight="1" outlineLevel="2">
      <c r="L212" s="37"/>
    </row>
    <row r="213" spans="12:12" ht="21.6" hidden="1" customHeight="1" outlineLevel="2">
      <c r="L213" s="37"/>
    </row>
    <row r="214" spans="12:12" ht="21.6" hidden="1" customHeight="1" outlineLevel="2">
      <c r="L214" s="37"/>
    </row>
    <row r="215" spans="12:12" ht="21.6" hidden="1" customHeight="1" outlineLevel="2">
      <c r="L215" s="37"/>
    </row>
    <row r="216" spans="12:12" ht="21.6" hidden="1" customHeight="1" outlineLevel="2">
      <c r="L216" s="37"/>
    </row>
    <row r="217" spans="12:12" ht="21.6" hidden="1" customHeight="1" outlineLevel="2">
      <c r="L217" s="37"/>
    </row>
    <row r="218" spans="12:12" ht="21.6" hidden="1" customHeight="1" outlineLevel="2">
      <c r="L218" s="37"/>
    </row>
    <row r="219" spans="12:12" ht="21.6" hidden="1" customHeight="1" outlineLevel="2">
      <c r="L219" s="37"/>
    </row>
    <row r="220" spans="12:12" ht="21.6" hidden="1" customHeight="1" outlineLevel="2">
      <c r="L220" s="37"/>
    </row>
    <row r="221" spans="12:12" ht="21.6" hidden="1" customHeight="1" outlineLevel="2">
      <c r="L221" s="37"/>
    </row>
    <row r="222" spans="12:12" ht="21.6" hidden="1" customHeight="1" outlineLevel="2">
      <c r="L222" s="37"/>
    </row>
    <row r="223" spans="12:12" ht="21.6" hidden="1" customHeight="1" outlineLevel="2">
      <c r="L223" s="37"/>
    </row>
    <row r="224" spans="12:12" ht="21.6" hidden="1" customHeight="1" outlineLevel="2">
      <c r="L224" s="37"/>
    </row>
    <row r="225" spans="12:12" ht="21.6" hidden="1" customHeight="1" outlineLevel="2">
      <c r="L225" s="37"/>
    </row>
    <row r="226" spans="12:12" ht="21.6" hidden="1" customHeight="1" outlineLevel="2">
      <c r="L226" s="37"/>
    </row>
    <row r="227" spans="12:12" ht="21.6" hidden="1" customHeight="1" outlineLevel="2">
      <c r="L227" s="37"/>
    </row>
    <row r="228" spans="12:12" ht="21.6" hidden="1" customHeight="1" outlineLevel="2">
      <c r="L228" s="37"/>
    </row>
    <row r="229" spans="12:12" ht="21.6" hidden="1" customHeight="1" outlineLevel="2">
      <c r="L229" s="37"/>
    </row>
    <row r="230" spans="12:12" ht="21.6" hidden="1" customHeight="1" outlineLevel="2">
      <c r="L230" s="37"/>
    </row>
    <row r="231" spans="12:12" ht="21.6" hidden="1" customHeight="1" outlineLevel="2">
      <c r="L231" s="37"/>
    </row>
    <row r="232" spans="12:12" ht="21.6" hidden="1" customHeight="1" outlineLevel="2">
      <c r="L232" s="37"/>
    </row>
    <row r="233" spans="12:12" ht="21.6" hidden="1" customHeight="1" outlineLevel="2">
      <c r="L233" s="37"/>
    </row>
    <row r="234" spans="12:12" ht="21.6" hidden="1" customHeight="1" outlineLevel="2">
      <c r="L234" s="37"/>
    </row>
    <row r="235" spans="12:12" ht="21.6" hidden="1" customHeight="1" outlineLevel="2">
      <c r="L235" s="37"/>
    </row>
    <row r="236" spans="12:12" ht="21.6" hidden="1" customHeight="1" outlineLevel="2">
      <c r="L236" s="37"/>
    </row>
    <row r="237" spans="12:12" ht="21.6" hidden="1" customHeight="1" outlineLevel="2">
      <c r="L237" s="37"/>
    </row>
    <row r="238" spans="12:12" ht="21.6" hidden="1" customHeight="1" outlineLevel="2">
      <c r="L238" s="37"/>
    </row>
    <row r="239" spans="12:12" ht="21.6" hidden="1" customHeight="1" outlineLevel="2"/>
    <row r="240" spans="12:12" ht="21.6" hidden="1" customHeight="1" outlineLevel="2"/>
    <row r="241" ht="21.6" hidden="1" customHeight="1" outlineLevel="2"/>
    <row r="242" ht="21.6" hidden="1" customHeight="1" outlineLevel="2"/>
    <row r="243" ht="21.6" hidden="1" customHeight="1" outlineLevel="2"/>
    <row r="244" ht="21.6" hidden="1" customHeight="1" outlineLevel="2"/>
    <row r="245" ht="21.6" hidden="1" customHeight="1" outlineLevel="2"/>
    <row r="246" ht="21.6" hidden="1" customHeight="1" outlineLevel="2"/>
    <row r="247" ht="21.6" hidden="1" customHeight="1" outlineLevel="2"/>
    <row r="248" ht="21.6" hidden="1" customHeight="1" outlineLevel="2"/>
    <row r="249" ht="21.6" hidden="1" customHeight="1" outlineLevel="2"/>
    <row r="250" ht="21.6" hidden="1" customHeight="1" outlineLevel="2"/>
    <row r="251" ht="21.6" hidden="1" customHeight="1" outlineLevel="2"/>
    <row r="252" ht="21.6" hidden="1" customHeight="1" outlineLevel="2"/>
    <row r="253" ht="21.6" hidden="1" customHeight="1" outlineLevel="2"/>
    <row r="254" ht="21.6" hidden="1" customHeight="1" outlineLevel="2"/>
    <row r="255" ht="21.6" hidden="1" customHeight="1" outlineLevel="2"/>
    <row r="256" ht="21.6" hidden="1" customHeight="1" outlineLevel="2"/>
    <row r="257" ht="21.6" hidden="1" customHeight="1" outlineLevel="2"/>
    <row r="258" ht="21.6" hidden="1" customHeight="1" outlineLevel="2"/>
    <row r="259" ht="21.6" hidden="1" customHeight="1" outlineLevel="2"/>
    <row r="260" ht="21.6" hidden="1" customHeight="1" outlineLevel="2"/>
    <row r="261" ht="21.6" hidden="1" customHeight="1" outlineLevel="2"/>
    <row r="262" ht="21.6" hidden="1" customHeight="1" outlineLevel="2"/>
    <row r="263" ht="21.6" hidden="1" customHeight="1" outlineLevel="2"/>
    <row r="264" ht="21.6" hidden="1" customHeight="1" outlineLevel="2"/>
    <row r="265" ht="21.6" hidden="1" customHeight="1" outlineLevel="2"/>
    <row r="266" ht="21.6" hidden="1" customHeight="1" outlineLevel="2"/>
    <row r="267" ht="21.6" hidden="1" customHeight="1" outlineLevel="2"/>
    <row r="268" ht="21.6" hidden="1" customHeight="1" outlineLevel="2"/>
    <row r="269" ht="21.6" hidden="1" customHeight="1" outlineLevel="2"/>
    <row r="270" ht="21.6" hidden="1" customHeight="1" outlineLevel="2"/>
    <row r="271" ht="21.6" hidden="1" customHeight="1" outlineLevel="2"/>
    <row r="272" ht="21.6" hidden="1" customHeight="1" outlineLevel="2"/>
    <row r="273" ht="21.6" hidden="1" customHeight="1" outlineLevel="2"/>
    <row r="274" ht="21.6" hidden="1" customHeight="1" outlineLevel="2"/>
    <row r="275" ht="21.6" hidden="1" customHeight="1" outlineLevel="2"/>
    <row r="276" ht="21.6" hidden="1" customHeight="1" outlineLevel="2"/>
    <row r="277" ht="21.6" hidden="1" customHeight="1" outlineLevel="2"/>
    <row r="278" ht="21.6" hidden="1" customHeight="1" outlineLevel="2"/>
    <row r="279" ht="21.6" hidden="1" customHeight="1" outlineLevel="2"/>
    <row r="280" ht="21.6" hidden="1" customHeight="1" outlineLevel="2"/>
    <row r="281" ht="21.6" hidden="1" customHeight="1" outlineLevel="2"/>
    <row r="282" ht="21.6" hidden="1" customHeight="1" outlineLevel="2"/>
    <row r="283" ht="21.6" hidden="1" customHeight="1" outlineLevel="2"/>
    <row r="284" ht="21.6" hidden="1" customHeight="1" outlineLevel="2"/>
    <row r="285" ht="21.6" hidden="1" customHeight="1" outlineLevel="2"/>
    <row r="286" ht="21.6" hidden="1" customHeight="1" outlineLevel="2"/>
    <row r="287" ht="21.6" hidden="1" customHeight="1" outlineLevel="2"/>
    <row r="288" ht="21.6" hidden="1" customHeight="1" outlineLevel="2"/>
    <row r="289" ht="21.6" hidden="1" customHeight="1" outlineLevel="2"/>
    <row r="290" ht="21.6" hidden="1" customHeight="1" outlineLevel="2"/>
    <row r="291" ht="21.6" hidden="1" customHeight="1" outlineLevel="2"/>
    <row r="292" ht="21.6" hidden="1" customHeight="1" outlineLevel="2"/>
    <row r="293" ht="21.6" hidden="1" customHeight="1" outlineLevel="2"/>
    <row r="294" ht="21.6" hidden="1" customHeight="1" outlineLevel="2"/>
    <row r="295" ht="21.6" hidden="1" customHeight="1" outlineLevel="2"/>
    <row r="296" ht="21.6" hidden="1" customHeight="1" outlineLevel="2"/>
    <row r="297" ht="21.6" hidden="1" customHeight="1" outlineLevel="2"/>
    <row r="298" ht="21.6" hidden="1" customHeight="1" outlineLevel="2"/>
    <row r="299" ht="21.6" hidden="1" customHeight="1" outlineLevel="2"/>
    <row r="300" ht="21.6" hidden="1" customHeight="1" outlineLevel="2"/>
    <row r="301" ht="21.6" hidden="1" customHeight="1" outlineLevel="2"/>
    <row r="302" ht="21.6" hidden="1" customHeight="1" outlineLevel="2"/>
    <row r="303" ht="21.6" hidden="1" customHeight="1" outlineLevel="2"/>
    <row r="304" ht="21.6" hidden="1" customHeight="1" outlineLevel="2"/>
    <row r="305" ht="21.6" hidden="1" customHeight="1" outlineLevel="2"/>
    <row r="306" ht="21.6" hidden="1" customHeight="1" outlineLevel="2"/>
    <row r="307" ht="21.6" hidden="1" customHeight="1" outlineLevel="2"/>
    <row r="308" ht="21.6" hidden="1" customHeight="1" outlineLevel="2"/>
    <row r="309" ht="21.6" hidden="1" customHeight="1" outlineLevel="2"/>
    <row r="310" ht="21.6" hidden="1" customHeight="1" outlineLevel="2"/>
    <row r="311" ht="21.6" hidden="1" customHeight="1" outlineLevel="2"/>
    <row r="312" ht="21.6" hidden="1" customHeight="1" outlineLevel="2"/>
    <row r="313" ht="21.6" hidden="1" customHeight="1" outlineLevel="2"/>
    <row r="314" ht="21.6" hidden="1" customHeight="1" outlineLevel="2"/>
    <row r="315" ht="21.6" hidden="1" customHeight="1" outlineLevel="2"/>
    <row r="316" ht="21.6" hidden="1" customHeight="1" outlineLevel="2"/>
    <row r="317" ht="21.6" hidden="1" customHeight="1" outlineLevel="2"/>
    <row r="318" ht="21.6" hidden="1" customHeight="1" outlineLevel="2"/>
    <row r="319" ht="21.6" hidden="1" customHeight="1" outlineLevel="2"/>
    <row r="320" ht="21.6" hidden="1" customHeight="1" outlineLevel="2"/>
    <row r="321" ht="21.6" hidden="1" customHeight="1" outlineLevel="2"/>
    <row r="322" ht="21.6" hidden="1" customHeight="1" outlineLevel="2"/>
    <row r="323" ht="21.6" hidden="1" customHeight="1" outlineLevel="2"/>
    <row r="324" ht="21.6" hidden="1" customHeight="1" outlineLevel="2"/>
    <row r="325" ht="21.6" hidden="1" customHeight="1" outlineLevel="2"/>
    <row r="326" ht="21.6" hidden="1" customHeight="1" outlineLevel="2"/>
    <row r="327" ht="21.6" hidden="1" customHeight="1" outlineLevel="2"/>
    <row r="328" ht="21.6" hidden="1" customHeight="1" outlineLevel="2"/>
    <row r="329" ht="21.6" hidden="1" customHeight="1" outlineLevel="2"/>
    <row r="330" ht="21.6" hidden="1" customHeight="1" outlineLevel="2"/>
    <row r="331" ht="21.6" hidden="1" customHeight="1" outlineLevel="2"/>
    <row r="332" ht="21.6" hidden="1" customHeight="1" outlineLevel="2"/>
    <row r="333" ht="21.6" hidden="1" customHeight="1" outlineLevel="2"/>
    <row r="334" ht="21.6" hidden="1" customHeight="1" outlineLevel="2"/>
    <row r="335" ht="21.6" hidden="1" customHeight="1" outlineLevel="2"/>
    <row r="336" ht="21.6" hidden="1" customHeight="1" outlineLevel="2"/>
    <row r="337" ht="21.6" hidden="1" customHeight="1" outlineLevel="2"/>
    <row r="338" ht="21.6" hidden="1" customHeight="1" outlineLevel="2"/>
    <row r="339" ht="21.6" hidden="1" customHeight="1" outlineLevel="2"/>
    <row r="340" ht="21.6" hidden="1" customHeight="1" outlineLevel="2"/>
    <row r="341" ht="21.6" hidden="1" customHeight="1" outlineLevel="2"/>
    <row r="342" ht="21.6" hidden="1" customHeight="1" outlineLevel="2"/>
    <row r="343" ht="21.6" hidden="1" customHeight="1" outlineLevel="2"/>
    <row r="344" ht="21.6" hidden="1" customHeight="1" outlineLevel="2"/>
    <row r="345" ht="21.6" hidden="1" customHeight="1" outlineLevel="2"/>
    <row r="346" ht="21.6" hidden="1" customHeight="1" outlineLevel="2"/>
    <row r="347" ht="21.6" hidden="1" customHeight="1" outlineLevel="2"/>
    <row r="348" ht="21.6" hidden="1" customHeight="1" outlineLevel="2"/>
    <row r="349" ht="21.6" hidden="1" customHeight="1" outlineLevel="2"/>
    <row r="350" ht="21.6" hidden="1" customHeight="1" outlineLevel="2"/>
    <row r="351" ht="21.6" hidden="1" customHeight="1" outlineLevel="2"/>
    <row r="352" ht="21.6" hidden="1" customHeight="1" outlineLevel="2"/>
    <row r="353" ht="21.6" hidden="1" customHeight="1" outlineLevel="2"/>
    <row r="354" ht="21.6" hidden="1" customHeight="1" outlineLevel="2"/>
    <row r="355" ht="21.6" hidden="1" customHeight="1" outlineLevel="2"/>
    <row r="356" ht="21.6" hidden="1" customHeight="1" outlineLevel="2"/>
    <row r="357" ht="21.6" hidden="1" customHeight="1" outlineLevel="2"/>
    <row r="358" ht="21.6" hidden="1" customHeight="1" outlineLevel="2"/>
    <row r="359" ht="21.6" hidden="1" customHeight="1" outlineLevel="2"/>
    <row r="360" ht="21.6" hidden="1" customHeight="1" outlineLevel="2"/>
    <row r="361" ht="21.6" hidden="1" customHeight="1" outlineLevel="2"/>
    <row r="362" ht="21.6" hidden="1" customHeight="1" outlineLevel="2"/>
    <row r="363" ht="21.6" hidden="1" customHeight="1" outlineLevel="2"/>
    <row r="364" ht="21.6" hidden="1" customHeight="1" outlineLevel="2"/>
    <row r="365" ht="21.6" hidden="1" customHeight="1" outlineLevel="2"/>
    <row r="366" ht="21.6" hidden="1" customHeight="1" outlineLevel="2"/>
    <row r="367" ht="21.6" hidden="1" customHeight="1" outlineLevel="2"/>
    <row r="368" ht="21.6" hidden="1" customHeight="1" outlineLevel="2"/>
    <row r="369" ht="21.6" hidden="1" customHeight="1" outlineLevel="2"/>
    <row r="370" ht="21.6" hidden="1" customHeight="1" outlineLevel="2"/>
    <row r="371" ht="21.6" hidden="1" customHeight="1" outlineLevel="2"/>
    <row r="372" ht="21.6" hidden="1" customHeight="1" outlineLevel="2"/>
    <row r="373" ht="21.6" hidden="1" customHeight="1" outlineLevel="2"/>
    <row r="374" ht="21.6" hidden="1" customHeight="1" outlineLevel="2"/>
    <row r="375" ht="21.6" hidden="1" customHeight="1" outlineLevel="2"/>
    <row r="376" ht="21.6" hidden="1" customHeight="1" outlineLevel="2"/>
    <row r="377" ht="21.6" hidden="1" customHeight="1" outlineLevel="2"/>
    <row r="378" ht="21.6" hidden="1" customHeight="1" outlineLevel="2"/>
    <row r="379" ht="21.6" hidden="1" customHeight="1" outlineLevel="2"/>
    <row r="380" ht="21.6" hidden="1" customHeight="1" outlineLevel="2"/>
    <row r="381" ht="21.6" hidden="1" customHeight="1" outlineLevel="2"/>
    <row r="382" ht="21.6" hidden="1" customHeight="1" outlineLevel="2"/>
    <row r="383" ht="21.6" hidden="1" customHeight="1" outlineLevel="2"/>
    <row r="384" ht="21.6" hidden="1" customHeight="1" outlineLevel="2"/>
    <row r="385" ht="21.6" hidden="1" customHeight="1" outlineLevel="2"/>
    <row r="386" ht="21.6" hidden="1" customHeight="1" outlineLevel="2"/>
    <row r="387" ht="21.6" hidden="1" customHeight="1" outlineLevel="2"/>
    <row r="388" ht="21.6" hidden="1" customHeight="1" outlineLevel="2"/>
    <row r="389" ht="21.6" hidden="1" customHeight="1" outlineLevel="2"/>
    <row r="390" ht="21.6" hidden="1" customHeight="1" outlineLevel="2"/>
    <row r="391" ht="21.6" hidden="1" customHeight="1" outlineLevel="2"/>
    <row r="392" ht="21.6" hidden="1" customHeight="1" outlineLevel="2"/>
    <row r="393" ht="21.6" hidden="1" customHeight="1" outlineLevel="2"/>
    <row r="394" ht="21.6" hidden="1" customHeight="1" outlineLevel="2"/>
    <row r="395" ht="21.6" hidden="1" customHeight="1" outlineLevel="2"/>
    <row r="396" ht="21.6" hidden="1" customHeight="1" outlineLevel="2"/>
    <row r="397" ht="21.6" hidden="1" customHeight="1" outlineLevel="2"/>
    <row r="398" ht="21.6" hidden="1" customHeight="1" outlineLevel="2"/>
    <row r="399" ht="21.6" hidden="1" customHeight="1" outlineLevel="2"/>
    <row r="400" ht="21.6" hidden="1" customHeight="1" outlineLevel="2"/>
    <row r="401" spans="1:8" ht="21.6" hidden="1" customHeight="1" outlineLevel="2"/>
    <row r="402" spans="1:8" ht="21.6" hidden="1" customHeight="1" outlineLevel="2"/>
    <row r="403" spans="1:8" ht="21.6" hidden="1" customHeight="1" outlineLevel="2"/>
    <row r="404" spans="1:8" ht="21.6" hidden="1" customHeight="1" outlineLevel="2"/>
    <row r="405" spans="1:8" ht="21.6" hidden="1" customHeight="1" outlineLevel="2"/>
    <row r="406" spans="1:8" ht="21.6" hidden="1" customHeight="1" outlineLevel="2"/>
    <row r="407" spans="1:8" ht="21.6" hidden="1" customHeight="1" outlineLevel="2"/>
    <row r="408" spans="1:8" ht="21.6" hidden="1" customHeight="1" outlineLevel="2"/>
    <row r="409" spans="1:8" ht="21.6" hidden="1" customHeight="1" outlineLevel="2"/>
    <row r="410" spans="1:8" ht="21.6" hidden="1" customHeight="1" outlineLevel="2"/>
    <row r="411" spans="1:8" ht="21.6" hidden="1" customHeight="1" outlineLevel="2"/>
    <row r="412" spans="1:8" ht="21.6" hidden="1" customHeight="1" outlineLevel="2"/>
    <row r="413" spans="1:8" ht="21.6" hidden="1" customHeight="1" outlineLevel="2"/>
    <row r="414" spans="1:8" ht="21.6" hidden="1" customHeight="1" outlineLevel="2"/>
    <row r="415" spans="1:8" ht="21.6" hidden="1" customHeight="1" outlineLevel="2"/>
    <row r="416" spans="1:8" ht="21.6" hidden="1" customHeight="1" outlineLevel="2">
      <c r="A416" s="97"/>
      <c r="B416" s="97"/>
      <c r="C416" s="97"/>
      <c r="D416" s="97"/>
      <c r="E416" s="97"/>
      <c r="F416" s="97"/>
      <c r="G416" s="97"/>
      <c r="H416" s="97"/>
    </row>
    <row r="417" ht="21.6" hidden="1" customHeight="1" outlineLevel="2"/>
    <row r="418" ht="21.6" hidden="1" customHeight="1" outlineLevel="2"/>
    <row r="419" ht="21.6" hidden="1" customHeight="1" outlineLevel="2"/>
    <row r="420" ht="21.6" hidden="1" customHeight="1" outlineLevel="2"/>
    <row r="421" ht="21.6" hidden="1" customHeight="1" outlineLevel="2"/>
    <row r="422" ht="21.6" hidden="1" customHeight="1" outlineLevel="2"/>
    <row r="423" ht="21.6" hidden="1" customHeight="1" outlineLevel="2"/>
    <row r="424" ht="21.6" hidden="1" customHeight="1" outlineLevel="2"/>
    <row r="425" ht="21.6" hidden="1" customHeight="1" outlineLevel="2"/>
    <row r="426" ht="21.6" hidden="1" customHeight="1" outlineLevel="2"/>
    <row r="427" ht="21.6" hidden="1" customHeight="1" outlineLevel="2"/>
    <row r="428" ht="21.6" hidden="1" customHeight="1" outlineLevel="2"/>
    <row r="429" ht="21.6" hidden="1" customHeight="1" outlineLevel="2"/>
    <row r="430" ht="21.6" hidden="1" customHeight="1" outlineLevel="2"/>
    <row r="431" ht="21.6" hidden="1" customHeight="1" outlineLevel="2"/>
    <row r="432" ht="21.6" hidden="1" customHeight="1" outlineLevel="2"/>
    <row r="433" spans="5:9" ht="21.6" hidden="1" customHeight="1" outlineLevel="2"/>
    <row r="434" spans="5:9" ht="21.6" hidden="1" customHeight="1" outlineLevel="2"/>
    <row r="435" spans="5:9" ht="21.6" hidden="1" customHeight="1" outlineLevel="2"/>
    <row r="436" spans="5:9" ht="21.6" hidden="1" customHeight="1" outlineLevel="2"/>
    <row r="437" spans="5:9" ht="21.6" hidden="1" customHeight="1" outlineLevel="2"/>
    <row r="438" spans="5:9" ht="21.6" customHeight="1" outlineLevel="1" collapsed="1">
      <c r="E438" s="73" t="s">
        <v>457</v>
      </c>
      <c r="H438" s="40">
        <f>SUBTOTAL(9,H142:H437)</f>
        <v>3</v>
      </c>
      <c r="I438" s="41">
        <f>SUBTOTAL(9,I142:I437)</f>
        <v>300</v>
      </c>
    </row>
    <row r="439" spans="5:9" ht="21.6" customHeight="1">
      <c r="E439" s="73" t="s">
        <v>471</v>
      </c>
      <c r="H439" s="40">
        <f>SUBTOTAL(9,H3:H437)</f>
        <v>1536</v>
      </c>
      <c r="I439" s="41">
        <f>SUBTOTAL(9,I3:I437)</f>
        <v>47405</v>
      </c>
    </row>
  </sheetData>
  <mergeCells count="2">
    <mergeCell ref="A1:L1"/>
    <mergeCell ref="A416:H416"/>
  </mergeCells>
  <phoneticPr fontId="3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7"/>
  <sheetViews>
    <sheetView topLeftCell="A13" workbookViewId="0">
      <selection activeCell="G32" sqref="G32"/>
    </sheetView>
  </sheetViews>
  <sheetFormatPr defaultColWidth="8.875" defaultRowHeight="13.5"/>
  <cols>
    <col min="1" max="1" width="10.25" style="45" customWidth="1"/>
    <col min="2" max="2" width="5.125" style="45" customWidth="1"/>
    <col min="3" max="3" width="7.625" style="45" customWidth="1"/>
    <col min="4" max="4" width="39.5" style="45" customWidth="1"/>
    <col min="5" max="5" width="12.375" style="51" customWidth="1"/>
    <col min="6" max="6" width="21.75" style="45" customWidth="1"/>
    <col min="7" max="7" width="12.375" style="45" customWidth="1"/>
    <col min="8" max="8" width="12.375" style="52" customWidth="1"/>
    <col min="9" max="9" width="29.875" style="45" customWidth="1"/>
    <col min="10" max="16384" width="8.875" style="45"/>
  </cols>
  <sheetData>
    <row r="1" spans="1:11" ht="25.5">
      <c r="A1" s="99" t="s">
        <v>151</v>
      </c>
      <c r="B1" s="99"/>
      <c r="C1" s="99"/>
      <c r="D1" s="99"/>
      <c r="E1" s="99"/>
      <c r="F1" s="99"/>
      <c r="G1" s="99"/>
      <c r="H1" s="99"/>
      <c r="I1" s="99"/>
      <c r="J1" s="61"/>
      <c r="K1" s="61"/>
    </row>
    <row r="2" spans="1:11" s="46" customFormat="1" ht="19.899999999999999" customHeight="1">
      <c r="A2" s="3" t="s">
        <v>40</v>
      </c>
      <c r="B2" s="3" t="s">
        <v>41</v>
      </c>
      <c r="C2" s="1" t="s">
        <v>42</v>
      </c>
      <c r="D2" s="4" t="s">
        <v>0</v>
      </c>
      <c r="E2" s="5" t="s">
        <v>1</v>
      </c>
      <c r="F2" s="4" t="s">
        <v>2</v>
      </c>
      <c r="G2" s="4" t="s">
        <v>3</v>
      </c>
      <c r="H2" s="6" t="s">
        <v>4</v>
      </c>
      <c r="I2" s="4" t="s">
        <v>5</v>
      </c>
    </row>
    <row r="3" spans="1:11" s="46" customFormat="1" ht="19.899999999999999" customHeight="1">
      <c r="A3" s="4">
        <v>2019</v>
      </c>
      <c r="B3" s="4">
        <v>9</v>
      </c>
      <c r="C3" s="4">
        <v>11</v>
      </c>
      <c r="D3" s="4" t="s">
        <v>153</v>
      </c>
      <c r="E3" s="5">
        <v>5200</v>
      </c>
      <c r="F3" s="4" t="s">
        <v>152</v>
      </c>
      <c r="G3" s="4" t="s">
        <v>65</v>
      </c>
      <c r="H3" s="6" t="s">
        <v>154</v>
      </c>
      <c r="I3" s="2"/>
    </row>
    <row r="4" spans="1:11" s="46" customFormat="1" ht="19.899999999999999" customHeight="1">
      <c r="A4" s="4">
        <v>2019</v>
      </c>
      <c r="B4" s="4">
        <v>9</v>
      </c>
      <c r="C4" s="4">
        <v>14</v>
      </c>
      <c r="D4" s="4" t="s">
        <v>155</v>
      </c>
      <c r="E4" s="5">
        <v>760</v>
      </c>
      <c r="F4" s="4" t="s">
        <v>156</v>
      </c>
      <c r="G4" s="4" t="s">
        <v>65</v>
      </c>
      <c r="H4" s="6" t="s">
        <v>157</v>
      </c>
      <c r="I4" s="7"/>
    </row>
    <row r="5" spans="1:11" s="46" customFormat="1" ht="19.899999999999999" customHeight="1">
      <c r="A5" s="4">
        <v>2019</v>
      </c>
      <c r="B5" s="4">
        <v>9</v>
      </c>
      <c r="C5" s="4">
        <v>14</v>
      </c>
      <c r="D5" s="4" t="s">
        <v>158</v>
      </c>
      <c r="E5" s="5">
        <v>950</v>
      </c>
      <c r="F5" s="4" t="s">
        <v>159</v>
      </c>
      <c r="G5" s="4" t="s">
        <v>65</v>
      </c>
      <c r="H5" s="6" t="s">
        <v>160</v>
      </c>
      <c r="I5" s="7"/>
    </row>
    <row r="6" spans="1:11" s="46" customFormat="1" ht="19.899999999999999" customHeight="1">
      <c r="A6" s="4">
        <v>2019</v>
      </c>
      <c r="B6" s="4">
        <v>9</v>
      </c>
      <c r="C6" s="4">
        <v>14</v>
      </c>
      <c r="D6" s="4" t="s">
        <v>161</v>
      </c>
      <c r="E6" s="5">
        <v>200</v>
      </c>
      <c r="F6" s="4" t="s">
        <v>162</v>
      </c>
      <c r="G6" s="4" t="s">
        <v>65</v>
      </c>
      <c r="H6" s="6" t="s">
        <v>160</v>
      </c>
      <c r="I6" s="7"/>
    </row>
    <row r="7" spans="1:11" s="46" customFormat="1" ht="19.899999999999999" customHeight="1">
      <c r="A7" s="4">
        <v>2019</v>
      </c>
      <c r="B7" s="4">
        <v>9</v>
      </c>
      <c r="C7" s="4">
        <v>14</v>
      </c>
      <c r="D7" s="4" t="s">
        <v>163</v>
      </c>
      <c r="E7" s="5">
        <v>200</v>
      </c>
      <c r="F7" s="4" t="s">
        <v>164</v>
      </c>
      <c r="G7" s="4" t="s">
        <v>65</v>
      </c>
      <c r="H7" s="6" t="s">
        <v>157</v>
      </c>
      <c r="I7" s="4"/>
    </row>
    <row r="8" spans="1:11" s="46" customFormat="1" ht="19.899999999999999" customHeight="1">
      <c r="A8" s="4">
        <v>2019</v>
      </c>
      <c r="B8" s="4">
        <v>9</v>
      </c>
      <c r="C8" s="4">
        <v>11</v>
      </c>
      <c r="D8" s="4" t="s">
        <v>165</v>
      </c>
      <c r="E8" s="5">
        <v>1350</v>
      </c>
      <c r="F8" s="4" t="s">
        <v>159</v>
      </c>
      <c r="G8" s="4" t="s">
        <v>65</v>
      </c>
      <c r="H8" s="6" t="s">
        <v>157</v>
      </c>
      <c r="I8" s="4"/>
    </row>
    <row r="9" spans="1:11" s="46" customFormat="1" ht="19.899999999999999" customHeight="1">
      <c r="A9" s="4">
        <v>2019</v>
      </c>
      <c r="B9" s="4">
        <v>9</v>
      </c>
      <c r="C9" s="4">
        <v>11</v>
      </c>
      <c r="D9" s="4" t="s">
        <v>166</v>
      </c>
      <c r="E9" s="5">
        <v>200</v>
      </c>
      <c r="F9" s="4" t="s">
        <v>162</v>
      </c>
      <c r="G9" s="4" t="s">
        <v>65</v>
      </c>
      <c r="H9" s="6" t="s">
        <v>157</v>
      </c>
      <c r="I9" s="4"/>
    </row>
    <row r="10" spans="1:11" s="46" customFormat="1" ht="19.899999999999999" customHeight="1">
      <c r="A10" s="4">
        <v>2019</v>
      </c>
      <c r="B10" s="4">
        <v>9</v>
      </c>
      <c r="C10" s="4">
        <v>11</v>
      </c>
      <c r="D10" s="4" t="s">
        <v>167</v>
      </c>
      <c r="E10" s="5">
        <v>200</v>
      </c>
      <c r="F10" s="4" t="s">
        <v>164</v>
      </c>
      <c r="G10" s="4" t="s">
        <v>65</v>
      </c>
      <c r="H10" s="6" t="s">
        <v>157</v>
      </c>
      <c r="I10" s="4"/>
    </row>
    <row r="11" spans="1:11" s="46" customFormat="1" ht="19.899999999999999" customHeight="1">
      <c r="A11" s="4">
        <v>2019</v>
      </c>
      <c r="B11" s="4">
        <v>9</v>
      </c>
      <c r="C11" s="4">
        <v>5</v>
      </c>
      <c r="D11" s="4" t="s">
        <v>168</v>
      </c>
      <c r="E11" s="5">
        <v>950</v>
      </c>
      <c r="F11" s="4" t="s">
        <v>159</v>
      </c>
      <c r="G11" s="4" t="s">
        <v>65</v>
      </c>
      <c r="H11" s="6" t="s">
        <v>157</v>
      </c>
      <c r="I11" s="4"/>
    </row>
    <row r="12" spans="1:11" s="46" customFormat="1" ht="19.899999999999999" customHeight="1">
      <c r="A12" s="4">
        <v>2019</v>
      </c>
      <c r="B12" s="4">
        <v>9</v>
      </c>
      <c r="C12" s="4">
        <v>5</v>
      </c>
      <c r="D12" s="4" t="s">
        <v>169</v>
      </c>
      <c r="E12" s="5">
        <v>200</v>
      </c>
      <c r="F12" s="4" t="s">
        <v>162</v>
      </c>
      <c r="G12" s="4" t="s">
        <v>65</v>
      </c>
      <c r="H12" s="6" t="s">
        <v>157</v>
      </c>
      <c r="I12" s="4"/>
    </row>
    <row r="13" spans="1:11" s="46" customFormat="1" ht="19.899999999999999" customHeight="1">
      <c r="A13" s="4">
        <v>2019</v>
      </c>
      <c r="B13" s="4">
        <v>9</v>
      </c>
      <c r="C13" s="4">
        <v>5</v>
      </c>
      <c r="D13" s="4" t="s">
        <v>170</v>
      </c>
      <c r="E13" s="5">
        <v>200</v>
      </c>
      <c r="F13" s="4" t="s">
        <v>164</v>
      </c>
      <c r="G13" s="4" t="s">
        <v>65</v>
      </c>
      <c r="H13" s="6" t="s">
        <v>157</v>
      </c>
      <c r="I13" s="4"/>
    </row>
    <row r="14" spans="1:11" s="46" customFormat="1" ht="19.899999999999999" customHeight="1">
      <c r="A14" s="4">
        <v>2019</v>
      </c>
      <c r="B14" s="4">
        <v>9</v>
      </c>
      <c r="C14" s="4">
        <v>19</v>
      </c>
      <c r="D14" s="4" t="s">
        <v>171</v>
      </c>
      <c r="E14" s="5">
        <v>2500</v>
      </c>
      <c r="F14" s="4" t="s">
        <v>172</v>
      </c>
      <c r="G14" s="4" t="s">
        <v>65</v>
      </c>
      <c r="H14" s="6" t="s">
        <v>173</v>
      </c>
      <c r="I14" s="4"/>
    </row>
    <row r="15" spans="1:11" s="46" customFormat="1" ht="19.899999999999999" customHeight="1">
      <c r="A15" s="4">
        <v>2019</v>
      </c>
      <c r="B15" s="4">
        <v>9</v>
      </c>
      <c r="C15" s="4">
        <v>25</v>
      </c>
      <c r="D15" s="4" t="s">
        <v>174</v>
      </c>
      <c r="E15" s="5">
        <v>1200</v>
      </c>
      <c r="F15" s="4" t="s">
        <v>175</v>
      </c>
      <c r="G15" s="4" t="s">
        <v>65</v>
      </c>
      <c r="H15" s="6" t="s">
        <v>176</v>
      </c>
      <c r="I15" s="4"/>
    </row>
    <row r="16" spans="1:11" s="46" customFormat="1" ht="19.899999999999999" customHeight="1">
      <c r="A16" s="4">
        <v>2019</v>
      </c>
      <c r="B16" s="4">
        <v>9</v>
      </c>
      <c r="C16" s="4">
        <v>25</v>
      </c>
      <c r="D16" s="4" t="s">
        <v>177</v>
      </c>
      <c r="E16" s="5">
        <v>550</v>
      </c>
      <c r="F16" s="4" t="s">
        <v>178</v>
      </c>
      <c r="G16" s="4" t="s">
        <v>65</v>
      </c>
      <c r="H16" s="6" t="s">
        <v>179</v>
      </c>
      <c r="I16" s="4"/>
    </row>
    <row r="17" spans="1:9" s="46" customFormat="1" ht="19.899999999999999" customHeight="1">
      <c r="A17" s="4">
        <v>2019</v>
      </c>
      <c r="B17" s="4">
        <v>9</v>
      </c>
      <c r="C17" s="4">
        <v>17</v>
      </c>
      <c r="D17" s="4" t="s">
        <v>180</v>
      </c>
      <c r="E17" s="5">
        <v>1350</v>
      </c>
      <c r="F17" s="4" t="s">
        <v>178</v>
      </c>
      <c r="G17" s="4" t="s">
        <v>65</v>
      </c>
      <c r="H17" s="6" t="s">
        <v>179</v>
      </c>
      <c r="I17" s="4"/>
    </row>
    <row r="18" spans="1:9" s="46" customFormat="1" ht="19.899999999999999" customHeight="1">
      <c r="A18" s="4">
        <v>2019</v>
      </c>
      <c r="B18" s="4">
        <v>9</v>
      </c>
      <c r="C18" s="4">
        <v>17</v>
      </c>
      <c r="D18" s="4" t="s">
        <v>181</v>
      </c>
      <c r="E18" s="5">
        <v>200</v>
      </c>
      <c r="F18" s="4" t="s">
        <v>164</v>
      </c>
      <c r="G18" s="4" t="s">
        <v>65</v>
      </c>
      <c r="H18" s="6" t="s">
        <v>179</v>
      </c>
      <c r="I18" s="4"/>
    </row>
    <row r="19" spans="1:9" s="46" customFormat="1" ht="19.899999999999999" customHeight="1">
      <c r="A19" s="4">
        <v>2019</v>
      </c>
      <c r="B19" s="4">
        <v>9</v>
      </c>
      <c r="C19" s="4">
        <v>17</v>
      </c>
      <c r="D19" s="4" t="s">
        <v>182</v>
      </c>
      <c r="E19" s="5">
        <v>200</v>
      </c>
      <c r="F19" s="4" t="s">
        <v>162</v>
      </c>
      <c r="G19" s="4" t="s">
        <v>65</v>
      </c>
      <c r="H19" s="6" t="s">
        <v>179</v>
      </c>
      <c r="I19" s="4"/>
    </row>
    <row r="20" spans="1:9" s="46" customFormat="1" ht="19.899999999999999" customHeight="1">
      <c r="A20" s="4">
        <v>2019</v>
      </c>
      <c r="B20" s="4">
        <v>9</v>
      </c>
      <c r="C20" s="4">
        <v>25</v>
      </c>
      <c r="D20" s="4" t="s">
        <v>183</v>
      </c>
      <c r="E20" s="5">
        <v>1650</v>
      </c>
      <c r="F20" s="4" t="s">
        <v>178</v>
      </c>
      <c r="G20" s="4" t="s">
        <v>65</v>
      </c>
      <c r="H20" s="6" t="s">
        <v>184</v>
      </c>
      <c r="I20" s="4"/>
    </row>
    <row r="21" spans="1:9" s="46" customFormat="1" ht="19.899999999999999" customHeight="1">
      <c r="A21" s="4">
        <v>2019</v>
      </c>
      <c r="B21" s="4">
        <v>9</v>
      </c>
      <c r="C21" s="4">
        <v>25</v>
      </c>
      <c r="D21" s="4" t="s">
        <v>185</v>
      </c>
      <c r="E21" s="5">
        <v>260</v>
      </c>
      <c r="F21" s="4" t="s">
        <v>186</v>
      </c>
      <c r="G21" s="4" t="s">
        <v>65</v>
      </c>
      <c r="H21" s="6" t="s">
        <v>179</v>
      </c>
      <c r="I21" s="4"/>
    </row>
    <row r="22" spans="1:9" s="46" customFormat="1" ht="19.899999999999999" customHeight="1">
      <c r="A22" s="4">
        <v>2019</v>
      </c>
      <c r="B22" s="4">
        <v>9</v>
      </c>
      <c r="C22" s="4">
        <v>25</v>
      </c>
      <c r="D22" s="4" t="s">
        <v>187</v>
      </c>
      <c r="E22" s="5">
        <v>200</v>
      </c>
      <c r="F22" s="4" t="s">
        <v>164</v>
      </c>
      <c r="G22" s="4" t="s">
        <v>65</v>
      </c>
      <c r="H22" s="6" t="s">
        <v>179</v>
      </c>
      <c r="I22" s="4"/>
    </row>
    <row r="23" spans="1:9" s="46" customFormat="1" ht="19.899999999999999" customHeight="1">
      <c r="A23" s="4">
        <v>2019</v>
      </c>
      <c r="B23" s="4">
        <v>9</v>
      </c>
      <c r="C23" s="4">
        <v>21</v>
      </c>
      <c r="D23" s="4" t="s">
        <v>188</v>
      </c>
      <c r="E23" s="5">
        <v>1650</v>
      </c>
      <c r="F23" s="4" t="s">
        <v>178</v>
      </c>
      <c r="G23" s="4" t="s">
        <v>65</v>
      </c>
      <c r="H23" s="6" t="s">
        <v>179</v>
      </c>
      <c r="I23" s="4"/>
    </row>
    <row r="24" spans="1:9" s="46" customFormat="1" ht="19.899999999999999" customHeight="1">
      <c r="A24" s="4">
        <v>2019</v>
      </c>
      <c r="B24" s="4">
        <v>9</v>
      </c>
      <c r="C24" s="4">
        <v>21</v>
      </c>
      <c r="D24" s="4" t="s">
        <v>189</v>
      </c>
      <c r="E24" s="5">
        <v>260</v>
      </c>
      <c r="F24" s="4" t="s">
        <v>162</v>
      </c>
      <c r="G24" s="4" t="s">
        <v>65</v>
      </c>
      <c r="H24" s="6" t="s">
        <v>190</v>
      </c>
      <c r="I24" s="4"/>
    </row>
    <row r="25" spans="1:9" s="46" customFormat="1" ht="19.899999999999999" customHeight="1">
      <c r="A25" s="4">
        <v>2019</v>
      </c>
      <c r="B25" s="4">
        <v>9</v>
      </c>
      <c r="C25" s="4">
        <v>21</v>
      </c>
      <c r="D25" s="4" t="s">
        <v>191</v>
      </c>
      <c r="E25" s="5">
        <v>200</v>
      </c>
      <c r="F25" s="4" t="s">
        <v>192</v>
      </c>
      <c r="G25" s="4" t="s">
        <v>65</v>
      </c>
      <c r="H25" s="6" t="s">
        <v>179</v>
      </c>
      <c r="I25" s="4"/>
    </row>
    <row r="26" spans="1:9" s="46" customFormat="1" ht="19.899999999999999" customHeight="1">
      <c r="A26" s="4">
        <v>2019</v>
      </c>
      <c r="B26" s="4">
        <v>9</v>
      </c>
      <c r="C26" s="4">
        <v>25</v>
      </c>
      <c r="D26" s="4" t="s">
        <v>193</v>
      </c>
      <c r="E26" s="5">
        <v>600</v>
      </c>
      <c r="F26" s="4" t="s">
        <v>156</v>
      </c>
      <c r="G26" s="4" t="s">
        <v>65</v>
      </c>
      <c r="H26" s="6" t="s">
        <v>179</v>
      </c>
      <c r="I26" s="4"/>
    </row>
    <row r="27" spans="1:9" s="46" customFormat="1" ht="19.899999999999999" customHeight="1">
      <c r="A27" s="4">
        <v>2018</v>
      </c>
      <c r="B27" s="4">
        <v>3</v>
      </c>
      <c r="C27" s="4">
        <v>29</v>
      </c>
      <c r="D27" s="4"/>
      <c r="E27" s="5"/>
      <c r="F27" s="4"/>
      <c r="G27" s="4" t="s">
        <v>65</v>
      </c>
      <c r="H27" s="6"/>
      <c r="I27" s="4"/>
    </row>
    <row r="28" spans="1:9" s="46" customFormat="1" ht="19.899999999999999" customHeight="1">
      <c r="A28" s="4"/>
      <c r="B28" s="4"/>
      <c r="C28" s="4"/>
      <c r="D28" s="4"/>
      <c r="E28" s="5"/>
      <c r="F28" s="4"/>
      <c r="G28" s="4" t="s">
        <v>65</v>
      </c>
      <c r="H28" s="6"/>
      <c r="I28" s="4"/>
    </row>
    <row r="29" spans="1:9" s="46" customFormat="1" ht="19.899999999999999" customHeight="1">
      <c r="A29" s="100" t="s">
        <v>70</v>
      </c>
      <c r="B29" s="100"/>
      <c r="C29" s="100"/>
      <c r="D29" s="100"/>
      <c r="E29" s="5">
        <f>SUM(E3:E26)</f>
        <v>21230</v>
      </c>
      <c r="F29" s="4"/>
      <c r="G29" s="4"/>
      <c r="H29" s="6"/>
      <c r="I29" s="4"/>
    </row>
    <row r="30" spans="1:9" s="46" customFormat="1" ht="19.899999999999999" customHeight="1">
      <c r="E30" s="47"/>
      <c r="H30" s="48"/>
    </row>
    <row r="31" spans="1:9" s="46" customFormat="1" ht="19.899999999999999" customHeight="1">
      <c r="E31" s="47"/>
      <c r="F31" s="46">
        <f>5200+5170+2500+8320</f>
        <v>21190</v>
      </c>
      <c r="H31" s="48"/>
      <c r="I31" s="50"/>
    </row>
    <row r="32" spans="1:9" s="46" customFormat="1" ht="19.899999999999999" customHeight="1">
      <c r="E32" s="47"/>
      <c r="F32" s="75">
        <f>E29-F31</f>
        <v>40</v>
      </c>
      <c r="H32" s="48"/>
    </row>
    <row r="33" spans="5:9" s="46" customFormat="1" ht="19.899999999999999" customHeight="1">
      <c r="E33" s="47"/>
      <c r="H33" s="48"/>
    </row>
    <row r="34" spans="5:9" s="46" customFormat="1" ht="19.899999999999999" customHeight="1">
      <c r="E34" s="47"/>
      <c r="H34" s="48"/>
    </row>
    <row r="35" spans="5:9" s="46" customFormat="1" ht="19.899999999999999" customHeight="1">
      <c r="E35" s="47"/>
      <c r="H35" s="48"/>
    </row>
    <row r="36" spans="5:9" s="46" customFormat="1" ht="19.899999999999999" customHeight="1">
      <c r="E36" s="47"/>
      <c r="H36" s="48"/>
    </row>
    <row r="37" spans="5:9" s="46" customFormat="1" ht="19.899999999999999" customHeight="1">
      <c r="E37" s="47"/>
      <c r="H37" s="48"/>
    </row>
    <row r="38" spans="5:9" s="46" customFormat="1" ht="19.899999999999999" customHeight="1">
      <c r="E38" s="47"/>
      <c r="F38" s="50"/>
      <c r="H38" s="48"/>
    </row>
    <row r="39" spans="5:9" s="46" customFormat="1" ht="19.899999999999999" customHeight="1">
      <c r="E39" s="47"/>
      <c r="H39" s="48"/>
    </row>
    <row r="40" spans="5:9" s="46" customFormat="1" ht="19.899999999999999" customHeight="1">
      <c r="E40" s="47"/>
      <c r="H40" s="48"/>
    </row>
    <row r="41" spans="5:9" s="46" customFormat="1" ht="19.899999999999999" customHeight="1">
      <c r="E41" s="47"/>
      <c r="H41" s="48"/>
    </row>
    <row r="42" spans="5:9" s="46" customFormat="1" ht="19.899999999999999" customHeight="1">
      <c r="E42" s="47"/>
      <c r="H42" s="48"/>
    </row>
    <row r="43" spans="5:9" s="46" customFormat="1" ht="19.899999999999999" customHeight="1">
      <c r="E43" s="47"/>
      <c r="H43" s="48"/>
    </row>
    <row r="44" spans="5:9" s="46" customFormat="1" ht="19.899999999999999" customHeight="1">
      <c r="E44" s="47"/>
      <c r="H44" s="48"/>
    </row>
    <row r="45" spans="5:9" s="46" customFormat="1" ht="19.899999999999999" customHeight="1">
      <c r="E45" s="47"/>
      <c r="H45" s="48"/>
    </row>
    <row r="46" spans="5:9" s="46" customFormat="1" ht="19.899999999999999" customHeight="1">
      <c r="E46" s="47"/>
      <c r="F46" s="50"/>
      <c r="H46" s="48"/>
      <c r="I46" s="50"/>
    </row>
    <row r="47" spans="5:9" s="46" customFormat="1" ht="19.899999999999999" customHeight="1">
      <c r="E47" s="47"/>
      <c r="F47" s="50"/>
      <c r="H47" s="48"/>
      <c r="I47" s="50"/>
    </row>
    <row r="48" spans="5:9" s="46" customFormat="1" ht="19.899999999999999" customHeight="1">
      <c r="E48" s="47"/>
      <c r="F48" s="50"/>
      <c r="H48" s="48"/>
    </row>
    <row r="49" spans="5:9" s="46" customFormat="1" ht="19.899999999999999" customHeight="1">
      <c r="E49" s="47"/>
      <c r="F49" s="50"/>
      <c r="H49" s="48"/>
      <c r="I49" s="50"/>
    </row>
    <row r="50" spans="5:9" s="46" customFormat="1" ht="19.899999999999999" customHeight="1">
      <c r="E50" s="47"/>
      <c r="F50" s="50"/>
      <c r="H50" s="48"/>
    </row>
    <row r="51" spans="5:9" s="46" customFormat="1" ht="19.899999999999999" customHeight="1">
      <c r="E51" s="47"/>
      <c r="F51" s="50"/>
      <c r="H51" s="48"/>
    </row>
    <row r="52" spans="5:9">
      <c r="F52" s="49"/>
    </row>
    <row r="53" spans="5:9">
      <c r="F53" s="49"/>
    </row>
    <row r="54" spans="5:9" s="53" customFormat="1">
      <c r="E54" s="54"/>
      <c r="F54" s="55"/>
      <c r="H54" s="56"/>
    </row>
    <row r="55" spans="5:9" s="53" customFormat="1">
      <c r="E55" s="54"/>
      <c r="F55" s="55"/>
      <c r="H55" s="56"/>
    </row>
    <row r="56" spans="5:9" ht="71.45" customHeight="1">
      <c r="F56" s="49"/>
      <c r="I56" s="57"/>
    </row>
    <row r="57" spans="5:9">
      <c r="F57" s="49"/>
    </row>
    <row r="58" spans="5:9">
      <c r="F58" s="49"/>
    </row>
    <row r="59" spans="5:9" ht="19.899999999999999" customHeight="1">
      <c r="F59" s="49"/>
      <c r="I59" s="57"/>
    </row>
    <row r="60" spans="5:9">
      <c r="F60" s="49"/>
    </row>
    <row r="61" spans="5:9" ht="26.45" customHeight="1">
      <c r="F61" s="49"/>
      <c r="I61" s="57"/>
    </row>
    <row r="62" spans="5:9" ht="13.9" customHeight="1">
      <c r="F62" s="49"/>
      <c r="I62" s="57"/>
    </row>
    <row r="63" spans="5:9" ht="15" customHeight="1">
      <c r="F63" s="49"/>
      <c r="I63" s="57"/>
    </row>
    <row r="64" spans="5:9" ht="32.450000000000003" customHeight="1">
      <c r="F64" s="49"/>
      <c r="I64" s="57"/>
    </row>
    <row r="65" spans="1:9" ht="16.149999999999999" customHeight="1">
      <c r="F65" s="49"/>
      <c r="I65" s="57"/>
    </row>
    <row r="66" spans="1:9" ht="16.149999999999999" customHeight="1">
      <c r="F66" s="49"/>
      <c r="I66" s="57"/>
    </row>
    <row r="67" spans="1:9">
      <c r="A67" s="98"/>
      <c r="B67" s="98"/>
      <c r="C67" s="98"/>
      <c r="D67" s="98"/>
      <c r="E67" s="58"/>
      <c r="F67" s="59"/>
      <c r="G67" s="59"/>
      <c r="H67" s="60"/>
      <c r="I67" s="59"/>
    </row>
  </sheetData>
  <mergeCells count="3">
    <mergeCell ref="A67:D67"/>
    <mergeCell ref="A1:I1"/>
    <mergeCell ref="A29:D29"/>
  </mergeCells>
  <phoneticPr fontId="3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201909报告表</vt:lpstr>
      <vt:lpstr>201909收入表</vt:lpstr>
      <vt:lpstr>201909收入汇总表</vt:lpstr>
      <vt:lpstr>2019年9月费用表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2019-11-01T08:38:15Z</dcterms:modified>
</cp:coreProperties>
</file>