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3256" windowHeight="14616"/>
  </bookViews>
  <sheets>
    <sheet name="201910报告表" sheetId="8" r:id="rId1"/>
    <sheet name="201910收入表" sheetId="9" r:id="rId2"/>
    <sheet name="2019收入汇总表" sheetId="12" r:id="rId3"/>
    <sheet name="2019年10月费用表" sheetId="3" r:id="rId4"/>
  </sheets>
  <definedNames>
    <definedName name="_xlnm._FilterDatabase" localSheetId="1" hidden="1">'201910收入表'!$A$2:$M$107</definedName>
  </definedNames>
  <calcPr calcId="114210"/>
</workbook>
</file>

<file path=xl/calcChain.xml><?xml version="1.0" encoding="utf-8"?>
<calcChain xmlns="http://schemas.openxmlformats.org/spreadsheetml/2006/main">
  <c r="I3" i="1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30"/>
  <c r="H14"/>
  <c r="H17"/>
  <c r="H31"/>
  <c r="H35"/>
  <c r="H68"/>
  <c r="H70"/>
  <c r="H72"/>
  <c r="H75"/>
  <c r="H78"/>
  <c r="H80"/>
  <c r="H82"/>
  <c r="H84"/>
  <c r="H86"/>
  <c r="H88"/>
  <c r="H90"/>
  <c r="H117"/>
  <c r="H119"/>
  <c r="H121"/>
  <c r="H124"/>
  <c r="H126"/>
  <c r="H130"/>
  <c r="I129"/>
  <c r="H129"/>
  <c r="G8" i="8"/>
  <c r="D11"/>
  <c r="G11"/>
  <c r="D12"/>
  <c r="G12"/>
  <c r="G13"/>
  <c r="G14"/>
  <c r="G15"/>
  <c r="D18"/>
  <c r="G18"/>
  <c r="D19"/>
  <c r="G19"/>
  <c r="D20"/>
  <c r="G20"/>
  <c r="G21"/>
  <c r="G22"/>
  <c r="G23"/>
  <c r="G24"/>
  <c r="G25"/>
  <c r="D26"/>
  <c r="G26"/>
  <c r="G27"/>
  <c r="G28"/>
  <c r="D30"/>
  <c r="G30"/>
  <c r="G33"/>
  <c r="I3" i="9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E45" i="3"/>
</calcChain>
</file>

<file path=xl/sharedStrings.xml><?xml version="1.0" encoding="utf-8"?>
<sst xmlns="http://schemas.openxmlformats.org/spreadsheetml/2006/main" count="1563" uniqueCount="431">
  <si>
    <t>费用内容</t>
    <phoneticPr fontId="3" type="noConversion"/>
  </si>
  <si>
    <t>金额</t>
    <phoneticPr fontId="3" type="noConversion"/>
  </si>
  <si>
    <t>经手人</t>
    <phoneticPr fontId="3" type="noConversion"/>
  </si>
  <si>
    <t>付款方式</t>
    <phoneticPr fontId="3" type="noConversion"/>
  </si>
  <si>
    <t>支票号</t>
    <phoneticPr fontId="3" type="noConversion"/>
  </si>
  <si>
    <t>备注</t>
    <phoneticPr fontId="3" type="noConversion"/>
  </si>
  <si>
    <t>单位：人民币元</t>
  </si>
  <si>
    <t>一、资金情况</t>
  </si>
  <si>
    <t>序号</t>
  </si>
  <si>
    <t>内容</t>
  </si>
  <si>
    <t>金额</t>
  </si>
  <si>
    <t>上月末银行余额</t>
  </si>
  <si>
    <t>二、可售有价实物情况</t>
  </si>
  <si>
    <t>物品</t>
  </si>
  <si>
    <t>数量</t>
  </si>
  <si>
    <t>单位</t>
  </si>
  <si>
    <t>单价</t>
  </si>
  <si>
    <t>2019普环5元</t>
  </si>
  <si>
    <t>粒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</si>
  <si>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</si>
  <si>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</si>
  <si>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</si>
  <si>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</si>
  <si>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</si>
  <si>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</si>
  <si>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</si>
  <si>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</si>
  <si>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</si>
  <si>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</si>
  <si>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</si>
  <si>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</si>
  <si>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</si>
  <si>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</si>
  <si>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</si>
  <si>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</si>
  <si>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>会费</t>
  </si>
  <si>
    <t>主管：</t>
  </si>
  <si>
    <t>会计：</t>
  </si>
  <si>
    <t>时间：</t>
  </si>
  <si>
    <t>年</t>
  </si>
  <si>
    <t>月</t>
  </si>
  <si>
    <t>日</t>
  </si>
  <si>
    <t>票号</t>
  </si>
  <si>
    <t>棚号</t>
  </si>
  <si>
    <t>姓名</t>
  </si>
  <si>
    <t>类型</t>
  </si>
  <si>
    <t>备注</t>
  </si>
  <si>
    <t>9</t>
  </si>
  <si>
    <t>10</t>
  </si>
  <si>
    <t>本月末企业银行日记余额</t>
  </si>
  <si>
    <t>开口电子环6元</t>
  </si>
  <si>
    <t>安捷电源</t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</si>
  <si>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春季60元</t>
    </r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</si>
  <si>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春季160元</t>
    </r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</si>
  <si>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春季300元</t>
    </r>
  </si>
  <si>
    <r>
      <t>冬季百日龄2</t>
    </r>
    <r>
      <rPr>
        <sz val="11"/>
        <color indexed="8"/>
        <rFont val="宋体"/>
        <charset val="134"/>
      </rPr>
      <t>00元</t>
    </r>
  </si>
  <si>
    <t>2019普环</t>
  </si>
  <si>
    <r>
      <rPr>
        <sz val="11"/>
        <color indexed="8"/>
        <rFont val="宋体"/>
        <charset val="134"/>
      </rPr>
      <t>预定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普环</t>
    </r>
  </si>
  <si>
    <r>
      <t>本月银行余额+</t>
    </r>
    <r>
      <rPr>
        <sz val="11"/>
        <color indexed="8"/>
        <rFont val="宋体"/>
        <charset val="134"/>
      </rPr>
      <t>可售实物价值-本年度售环收入-会费收入=结余</t>
    </r>
  </si>
  <si>
    <t>说明：会费收入加2019年的普环差价收入作为春秋冬普环大赛奖金准备金</t>
  </si>
  <si>
    <t>袁泽尧</t>
  </si>
  <si>
    <t>陈永思</t>
  </si>
  <si>
    <t>现支</t>
    <phoneticPr fontId="3" type="noConversion"/>
  </si>
  <si>
    <t>本月费用金额</t>
    <phoneticPr fontId="3" type="noConversion"/>
  </si>
  <si>
    <t>本月进账金额</t>
    <phoneticPr fontId="3" type="noConversion"/>
  </si>
  <si>
    <t>用2019普环差价预提540公里普赛奖金</t>
    <phoneticPr fontId="3" type="noConversion"/>
  </si>
  <si>
    <t>合计</t>
    <phoneticPr fontId="3" type="noConversion"/>
  </si>
  <si>
    <t>交款内容</t>
  </si>
  <si>
    <t>编号</t>
    <phoneticPr fontId="3" type="noConversion"/>
  </si>
  <si>
    <t>收款人</t>
    <phoneticPr fontId="3" type="noConversion"/>
  </si>
  <si>
    <t>袁泽尧</t>
    <phoneticPr fontId="3" type="noConversion"/>
  </si>
  <si>
    <t>粒</t>
    <phoneticPr fontId="3" type="noConversion"/>
  </si>
  <si>
    <t>开口电子环</t>
    <phoneticPr fontId="3" type="noConversion"/>
  </si>
  <si>
    <t>金额</t>
    <phoneticPr fontId="3" type="noConversion"/>
  </si>
  <si>
    <t>0012787-0013791</t>
    <phoneticPr fontId="3" type="noConversion"/>
  </si>
  <si>
    <t>398</t>
    <phoneticPr fontId="3" type="noConversion"/>
  </si>
  <si>
    <t>姜明</t>
    <phoneticPr fontId="3" type="noConversion"/>
  </si>
  <si>
    <t>信鸽协会2019.9.1-9.31费用明细表</t>
    <phoneticPr fontId="3" type="noConversion"/>
  </si>
  <si>
    <t>许宁</t>
    <phoneticPr fontId="3" type="noConversion"/>
  </si>
  <si>
    <t>胡鹏</t>
    <phoneticPr fontId="3" type="noConversion"/>
  </si>
  <si>
    <t>19年普环</t>
    <phoneticPr fontId="3" type="noConversion"/>
  </si>
  <si>
    <t>粒</t>
    <phoneticPr fontId="3" type="noConversion"/>
  </si>
  <si>
    <t>386</t>
    <phoneticPr fontId="3" type="noConversion"/>
  </si>
  <si>
    <t>吕亚锋</t>
    <phoneticPr fontId="3" type="noConversion"/>
  </si>
  <si>
    <t>马俊</t>
    <phoneticPr fontId="3" type="noConversion"/>
  </si>
  <si>
    <t>开口电子环</t>
    <phoneticPr fontId="3" type="noConversion"/>
  </si>
  <si>
    <t>个</t>
    <phoneticPr fontId="3" type="noConversion"/>
  </si>
  <si>
    <t>揭雪明</t>
    <phoneticPr fontId="3" type="noConversion"/>
  </si>
  <si>
    <t>515</t>
    <phoneticPr fontId="3" type="noConversion"/>
  </si>
  <si>
    <t>赵静</t>
    <phoneticPr fontId="3" type="noConversion"/>
  </si>
  <si>
    <t>665</t>
    <phoneticPr fontId="3" type="noConversion"/>
  </si>
  <si>
    <t>周兆陵</t>
    <phoneticPr fontId="3" type="noConversion"/>
  </si>
  <si>
    <t>493</t>
    <phoneticPr fontId="3" type="noConversion"/>
  </si>
  <si>
    <t>徐建武</t>
    <phoneticPr fontId="3" type="noConversion"/>
  </si>
  <si>
    <t>0013532-0013533</t>
    <phoneticPr fontId="3" type="noConversion"/>
  </si>
  <si>
    <t>753</t>
    <phoneticPr fontId="3" type="noConversion"/>
  </si>
  <si>
    <t>271</t>
    <phoneticPr fontId="3" type="noConversion"/>
  </si>
  <si>
    <t>聂朝辉</t>
    <phoneticPr fontId="3" type="noConversion"/>
  </si>
  <si>
    <t>0013541-0013542</t>
    <phoneticPr fontId="3" type="noConversion"/>
  </si>
  <si>
    <t>241</t>
    <phoneticPr fontId="3" type="noConversion"/>
  </si>
  <si>
    <t>李曙光</t>
    <phoneticPr fontId="3" type="noConversion"/>
  </si>
  <si>
    <t>97</t>
    <phoneticPr fontId="3" type="noConversion"/>
  </si>
  <si>
    <t>590</t>
    <phoneticPr fontId="3" type="noConversion"/>
  </si>
  <si>
    <t>李杰</t>
    <phoneticPr fontId="3" type="noConversion"/>
  </si>
  <si>
    <t>电源驮</t>
    <phoneticPr fontId="3" type="noConversion"/>
  </si>
  <si>
    <t>569</t>
    <phoneticPr fontId="3" type="noConversion"/>
  </si>
  <si>
    <t>冯敢</t>
    <phoneticPr fontId="3" type="noConversion"/>
  </si>
  <si>
    <t>龚彬</t>
    <phoneticPr fontId="3" type="noConversion"/>
  </si>
  <si>
    <t>651</t>
    <phoneticPr fontId="3" type="noConversion"/>
  </si>
  <si>
    <t>谭兵</t>
    <phoneticPr fontId="3" type="noConversion"/>
  </si>
  <si>
    <t>开口电子环 汇总</t>
  </si>
  <si>
    <t>19年普环 汇总</t>
  </si>
  <si>
    <t>电源驮 汇总</t>
  </si>
  <si>
    <t>总计</t>
  </si>
  <si>
    <t>0004361</t>
    <phoneticPr fontId="3" type="noConversion"/>
  </si>
  <si>
    <t>577</t>
    <phoneticPr fontId="3" type="noConversion"/>
  </si>
  <si>
    <t>黄灿雄</t>
    <phoneticPr fontId="3" type="noConversion"/>
  </si>
  <si>
    <t>0004362</t>
  </si>
  <si>
    <t>0004363</t>
  </si>
  <si>
    <t>397</t>
    <phoneticPr fontId="3" type="noConversion"/>
  </si>
  <si>
    <t>陈桔洲</t>
    <phoneticPr fontId="3" type="noConversion"/>
  </si>
  <si>
    <t>860</t>
    <phoneticPr fontId="3" type="noConversion"/>
  </si>
  <si>
    <t>龙林</t>
    <phoneticPr fontId="3" type="noConversion"/>
  </si>
  <si>
    <t>0004364</t>
  </si>
  <si>
    <t xml:space="preserve">18年过期环 </t>
    <phoneticPr fontId="3" type="noConversion"/>
  </si>
  <si>
    <t>0012341-0012360</t>
    <phoneticPr fontId="3" type="noConversion"/>
  </si>
  <si>
    <t>0004365</t>
  </si>
  <si>
    <t>907</t>
    <phoneticPr fontId="3" type="noConversion"/>
  </si>
  <si>
    <t>余龙飞</t>
    <phoneticPr fontId="3" type="noConversion"/>
  </si>
  <si>
    <t>0012361-0012390</t>
    <phoneticPr fontId="3" type="noConversion"/>
  </si>
  <si>
    <t>0004366</t>
  </si>
  <si>
    <t>724</t>
    <phoneticPr fontId="3" type="noConversion"/>
  </si>
  <si>
    <t>彭云</t>
    <phoneticPr fontId="3" type="noConversion"/>
  </si>
  <si>
    <t>0013831-0013833</t>
    <phoneticPr fontId="3" type="noConversion"/>
  </si>
  <si>
    <t>0004367</t>
  </si>
  <si>
    <t>0004368</t>
  </si>
  <si>
    <t>0004369</t>
  </si>
  <si>
    <t>0004370</t>
  </si>
  <si>
    <t>0004371</t>
  </si>
  <si>
    <t>0004372</t>
  </si>
  <si>
    <t>0004373</t>
  </si>
  <si>
    <t>0004374</t>
  </si>
  <si>
    <t>0004375</t>
  </si>
  <si>
    <t>0004376</t>
  </si>
  <si>
    <t>0004377</t>
  </si>
  <si>
    <t>0004378</t>
  </si>
  <si>
    <t>0013834-0013835</t>
    <phoneticPr fontId="3" type="noConversion"/>
  </si>
  <si>
    <t>909</t>
    <phoneticPr fontId="3" type="noConversion"/>
  </si>
  <si>
    <t>周俊凯</t>
    <phoneticPr fontId="3" type="noConversion"/>
  </si>
  <si>
    <t>282</t>
    <phoneticPr fontId="3" type="noConversion"/>
  </si>
  <si>
    <t>赵志雄</t>
    <phoneticPr fontId="3" type="noConversion"/>
  </si>
  <si>
    <t>0013836-0013841</t>
    <phoneticPr fontId="3" type="noConversion"/>
  </si>
  <si>
    <t>309</t>
    <phoneticPr fontId="3" type="noConversion"/>
  </si>
  <si>
    <t>0020493</t>
    <phoneticPr fontId="3" type="noConversion"/>
  </si>
  <si>
    <t>235</t>
    <phoneticPr fontId="3" type="noConversion"/>
  </si>
  <si>
    <t>龙伏林</t>
    <phoneticPr fontId="3" type="noConversion"/>
  </si>
  <si>
    <t>0013851-0013860</t>
    <phoneticPr fontId="3" type="noConversion"/>
  </si>
  <si>
    <t>51</t>
    <phoneticPr fontId="3" type="noConversion"/>
  </si>
  <si>
    <t>李建民</t>
    <phoneticPr fontId="3" type="noConversion"/>
  </si>
  <si>
    <t>0013842-0013845</t>
    <phoneticPr fontId="3" type="noConversion"/>
  </si>
  <si>
    <t>228</t>
    <phoneticPr fontId="3" type="noConversion"/>
  </si>
  <si>
    <t>黄蜇良</t>
    <phoneticPr fontId="3" type="noConversion"/>
  </si>
  <si>
    <t>0013846-0013847</t>
    <phoneticPr fontId="3" type="noConversion"/>
  </si>
  <si>
    <t>355</t>
    <phoneticPr fontId="3" type="noConversion"/>
  </si>
  <si>
    <t>何江国</t>
    <phoneticPr fontId="3" type="noConversion"/>
  </si>
  <si>
    <t>379</t>
    <phoneticPr fontId="3" type="noConversion"/>
  </si>
  <si>
    <t>易国宁</t>
    <phoneticPr fontId="3" type="noConversion"/>
  </si>
  <si>
    <t>379</t>
    <phoneticPr fontId="3" type="noConversion"/>
  </si>
  <si>
    <t>0013865-0013870</t>
    <phoneticPr fontId="3" type="noConversion"/>
  </si>
  <si>
    <t>285</t>
    <phoneticPr fontId="3" type="noConversion"/>
  </si>
  <si>
    <t>邓继煌</t>
    <phoneticPr fontId="3" type="noConversion"/>
  </si>
  <si>
    <t>0013848-0013850</t>
    <phoneticPr fontId="3" type="noConversion"/>
  </si>
  <si>
    <t>22</t>
    <phoneticPr fontId="3" type="noConversion"/>
  </si>
  <si>
    <t>郭雷</t>
    <phoneticPr fontId="3" type="noConversion"/>
  </si>
  <si>
    <t>0012391-0012400</t>
    <phoneticPr fontId="3" type="noConversion"/>
  </si>
  <si>
    <t>81</t>
    <phoneticPr fontId="3" type="noConversion"/>
  </si>
  <si>
    <t>徐攀贵</t>
    <phoneticPr fontId="3" type="noConversion"/>
  </si>
  <si>
    <t>0013871-0013877</t>
    <phoneticPr fontId="3" type="noConversion"/>
  </si>
  <si>
    <t>0020496-0020498</t>
    <phoneticPr fontId="3" type="noConversion"/>
  </si>
  <si>
    <t>0004379</t>
  </si>
  <si>
    <t>张年</t>
    <phoneticPr fontId="3" type="noConversion"/>
  </si>
  <si>
    <t>0020499</t>
    <phoneticPr fontId="3" type="noConversion"/>
  </si>
  <si>
    <t>0004380</t>
  </si>
  <si>
    <t>246</t>
    <phoneticPr fontId="3" type="noConversion"/>
  </si>
  <si>
    <t>许勇</t>
    <phoneticPr fontId="3" type="noConversion"/>
  </si>
  <si>
    <t>0013878-0013880/0013861-0013863</t>
    <phoneticPr fontId="3" type="noConversion"/>
  </si>
  <si>
    <t>0020500-0020503</t>
    <phoneticPr fontId="3" type="noConversion"/>
  </si>
  <si>
    <t>0004381</t>
  </si>
  <si>
    <t>604</t>
    <phoneticPr fontId="3" type="noConversion"/>
  </si>
  <si>
    <t>陈跃</t>
    <phoneticPr fontId="3" type="noConversion"/>
  </si>
  <si>
    <t>0013881-0013882</t>
    <phoneticPr fontId="3" type="noConversion"/>
  </si>
  <si>
    <t>0004382</t>
  </si>
  <si>
    <t>100</t>
    <phoneticPr fontId="3" type="noConversion"/>
  </si>
  <si>
    <t>李建湘</t>
    <phoneticPr fontId="3" type="noConversion"/>
  </si>
  <si>
    <t>0004383</t>
  </si>
  <si>
    <t>751</t>
    <phoneticPr fontId="3" type="noConversion"/>
  </si>
  <si>
    <t>熊之强</t>
    <phoneticPr fontId="3" type="noConversion"/>
  </si>
  <si>
    <t>0013883-0013887</t>
    <phoneticPr fontId="3" type="noConversion"/>
  </si>
  <si>
    <t>0004384</t>
  </si>
  <si>
    <t>0013888-0013893</t>
    <phoneticPr fontId="3" type="noConversion"/>
  </si>
  <si>
    <t>0004385</t>
  </si>
  <si>
    <t>0004330</t>
    <phoneticPr fontId="3" type="noConversion"/>
  </si>
  <si>
    <t>0013864  0013894</t>
    <phoneticPr fontId="3" type="noConversion"/>
  </si>
  <si>
    <t>0004331</t>
  </si>
  <si>
    <t>664</t>
    <phoneticPr fontId="3" type="noConversion"/>
  </si>
  <si>
    <t>吴杰</t>
    <phoneticPr fontId="3" type="noConversion"/>
  </si>
  <si>
    <t>0004332</t>
  </si>
  <si>
    <t>0004333</t>
  </si>
  <si>
    <t>752</t>
    <phoneticPr fontId="3" type="noConversion"/>
  </si>
  <si>
    <t>0004334</t>
  </si>
  <si>
    <t>697</t>
    <phoneticPr fontId="3" type="noConversion"/>
  </si>
  <si>
    <t>张德祥</t>
    <phoneticPr fontId="3" type="noConversion"/>
  </si>
  <si>
    <t>0013579-0013581</t>
    <phoneticPr fontId="3" type="noConversion"/>
  </si>
  <si>
    <t>0004335</t>
  </si>
  <si>
    <t>0017541-0017550</t>
    <phoneticPr fontId="3" type="noConversion"/>
  </si>
  <si>
    <t>0004336</t>
  </si>
  <si>
    <t>54</t>
    <phoneticPr fontId="3" type="noConversion"/>
  </si>
  <si>
    <t>姚凯平</t>
    <phoneticPr fontId="3" type="noConversion"/>
  </si>
  <si>
    <t>0004337</t>
  </si>
  <si>
    <t>169</t>
    <phoneticPr fontId="3" type="noConversion"/>
  </si>
  <si>
    <t>张强</t>
    <phoneticPr fontId="3" type="noConversion"/>
  </si>
  <si>
    <t>0004338</t>
  </si>
  <si>
    <t>238</t>
    <phoneticPr fontId="3" type="noConversion"/>
  </si>
  <si>
    <t>龙树强</t>
    <phoneticPr fontId="3" type="noConversion"/>
  </si>
  <si>
    <t>0013582-0013590</t>
    <phoneticPr fontId="3" type="noConversion"/>
  </si>
  <si>
    <t>0004339</t>
  </si>
  <si>
    <t>263</t>
    <phoneticPr fontId="3" type="noConversion"/>
  </si>
  <si>
    <t>刘迪</t>
    <phoneticPr fontId="3" type="noConversion"/>
  </si>
  <si>
    <t>0004340</t>
  </si>
  <si>
    <t>414</t>
    <phoneticPr fontId="3" type="noConversion"/>
  </si>
  <si>
    <t>李正军</t>
    <phoneticPr fontId="3" type="noConversion"/>
  </si>
  <si>
    <t>0013591</t>
    <phoneticPr fontId="3" type="noConversion"/>
  </si>
  <si>
    <t>0004341</t>
  </si>
  <si>
    <t>82</t>
    <phoneticPr fontId="3" type="noConversion"/>
  </si>
  <si>
    <t>0011901-0012000  0016738-0016747</t>
    <phoneticPr fontId="3" type="noConversion"/>
  </si>
  <si>
    <t>0004342</t>
  </si>
  <si>
    <t>0013592-0013594</t>
    <phoneticPr fontId="3" type="noConversion"/>
  </si>
  <si>
    <t>罗昌跃</t>
    <phoneticPr fontId="3" type="noConversion"/>
  </si>
  <si>
    <t>0020478-0020479</t>
    <phoneticPr fontId="3" type="noConversion"/>
  </si>
  <si>
    <t>0004343</t>
  </si>
  <si>
    <t>0013595-0013599</t>
    <phoneticPr fontId="3" type="noConversion"/>
  </si>
  <si>
    <t>0004344</t>
  </si>
  <si>
    <t>98</t>
    <phoneticPr fontId="3" type="noConversion"/>
  </si>
  <si>
    <t>胡滇杰</t>
    <phoneticPr fontId="3" type="noConversion"/>
  </si>
  <si>
    <t>0013600</t>
    <phoneticPr fontId="3" type="noConversion"/>
  </si>
  <si>
    <t>0020480</t>
    <phoneticPr fontId="3" type="noConversion"/>
  </si>
  <si>
    <t>0004345</t>
  </si>
  <si>
    <t>441</t>
    <phoneticPr fontId="3" type="noConversion"/>
  </si>
  <si>
    <t>吕鑫龙</t>
    <phoneticPr fontId="3" type="noConversion"/>
  </si>
  <si>
    <t>0004346</t>
  </si>
  <si>
    <t>470</t>
    <phoneticPr fontId="3" type="noConversion"/>
  </si>
  <si>
    <t>王龙</t>
    <phoneticPr fontId="3" type="noConversion"/>
  </si>
  <si>
    <t>0016748-0016767</t>
    <phoneticPr fontId="3" type="noConversion"/>
  </si>
  <si>
    <t>0004347</t>
  </si>
  <si>
    <t>267</t>
    <phoneticPr fontId="3" type="noConversion"/>
  </si>
  <si>
    <t>0004348</t>
  </si>
  <si>
    <t>177</t>
    <phoneticPr fontId="3" type="noConversion"/>
  </si>
  <si>
    <t>师磊</t>
    <phoneticPr fontId="3" type="noConversion"/>
  </si>
  <si>
    <t>0013801-0013810</t>
    <phoneticPr fontId="3" type="noConversion"/>
  </si>
  <si>
    <t>0004349</t>
  </si>
  <si>
    <t>680</t>
    <phoneticPr fontId="3" type="noConversion"/>
  </si>
  <si>
    <t>陈磊</t>
    <phoneticPr fontId="3" type="noConversion"/>
  </si>
  <si>
    <t>0013811-0013814</t>
    <phoneticPr fontId="3" type="noConversion"/>
  </si>
  <si>
    <t>0020481-0020484</t>
    <phoneticPr fontId="3" type="noConversion"/>
  </si>
  <si>
    <t>0014657-0014658</t>
    <phoneticPr fontId="3" type="noConversion"/>
  </si>
  <si>
    <t>0004350</t>
  </si>
  <si>
    <t>854</t>
    <phoneticPr fontId="3" type="noConversion"/>
  </si>
  <si>
    <t>程星</t>
    <phoneticPr fontId="3" type="noConversion"/>
  </si>
  <si>
    <t>0004351</t>
  </si>
  <si>
    <t>0020485-0020486</t>
    <phoneticPr fontId="3" type="noConversion"/>
  </si>
  <si>
    <t>0004352</t>
  </si>
  <si>
    <t>0013815-0013816</t>
    <phoneticPr fontId="3" type="noConversion"/>
  </si>
  <si>
    <t>0004353</t>
  </si>
  <si>
    <t>陈福良</t>
    <phoneticPr fontId="3" type="noConversion"/>
  </si>
  <si>
    <t>0004354</t>
  </si>
  <si>
    <t>318</t>
    <phoneticPr fontId="3" type="noConversion"/>
  </si>
  <si>
    <t>袁国鹏</t>
    <phoneticPr fontId="3" type="noConversion"/>
  </si>
  <si>
    <t>0020487-0020488</t>
    <phoneticPr fontId="3" type="noConversion"/>
  </si>
  <si>
    <t>0004355</t>
  </si>
  <si>
    <t>0020489-0020490</t>
    <phoneticPr fontId="3" type="noConversion"/>
  </si>
  <si>
    <t>0004356</t>
  </si>
  <si>
    <t>244</t>
    <phoneticPr fontId="3" type="noConversion"/>
  </si>
  <si>
    <t>庄伟平</t>
    <phoneticPr fontId="3" type="noConversion"/>
  </si>
  <si>
    <t>0013817-0013821</t>
    <phoneticPr fontId="3" type="noConversion"/>
  </si>
  <si>
    <t>0020491-0020492</t>
    <phoneticPr fontId="3" type="noConversion"/>
  </si>
  <si>
    <t>0004357</t>
  </si>
  <si>
    <t>0004358</t>
  </si>
  <si>
    <t>0013822-0013825</t>
    <phoneticPr fontId="3" type="noConversion"/>
  </si>
  <si>
    <t>0004359</t>
  </si>
  <si>
    <t>524</t>
    <phoneticPr fontId="3" type="noConversion"/>
  </si>
  <si>
    <t>熊伟</t>
    <phoneticPr fontId="3" type="noConversion"/>
  </si>
  <si>
    <t>0013826-0013830</t>
    <phoneticPr fontId="3" type="noConversion"/>
  </si>
  <si>
    <t>0004360</t>
  </si>
  <si>
    <t>259</t>
    <phoneticPr fontId="3" type="noConversion"/>
  </si>
  <si>
    <t>李高山</t>
    <phoneticPr fontId="3" type="noConversion"/>
  </si>
  <si>
    <t>0013947</t>
    <phoneticPr fontId="3" type="noConversion"/>
  </si>
  <si>
    <t>310282</t>
    <phoneticPr fontId="3" type="noConversion"/>
  </si>
  <si>
    <t>2018-18-0024911至0024920</t>
    <phoneticPr fontId="3" type="noConversion"/>
  </si>
  <si>
    <t>0013948</t>
    <phoneticPr fontId="3" type="noConversion"/>
  </si>
  <si>
    <t>310791</t>
    <phoneticPr fontId="3" type="noConversion"/>
  </si>
  <si>
    <t>许柱</t>
    <phoneticPr fontId="3" type="noConversion"/>
  </si>
  <si>
    <t>2019-18-0013930/2019-18-0013931</t>
    <phoneticPr fontId="3" type="noConversion"/>
  </si>
  <si>
    <t>0013949</t>
    <phoneticPr fontId="3" type="noConversion"/>
  </si>
  <si>
    <t>2018-18-0024951-0024960</t>
    <phoneticPr fontId="3" type="noConversion"/>
  </si>
  <si>
    <t>0013950</t>
    <phoneticPr fontId="3" type="noConversion"/>
  </si>
  <si>
    <t>310711</t>
    <phoneticPr fontId="3" type="noConversion"/>
  </si>
  <si>
    <t>杨建武</t>
    <phoneticPr fontId="3" type="noConversion"/>
  </si>
  <si>
    <t>新棚测距</t>
    <phoneticPr fontId="3" type="noConversion"/>
  </si>
  <si>
    <t>0013951</t>
    <phoneticPr fontId="3" type="noConversion"/>
  </si>
  <si>
    <t>310587</t>
    <phoneticPr fontId="3" type="noConversion"/>
  </si>
  <si>
    <t>黄云杰</t>
    <phoneticPr fontId="3" type="noConversion"/>
  </si>
  <si>
    <t>2019-18-0013932-0013941</t>
    <phoneticPr fontId="3" type="noConversion"/>
  </si>
  <si>
    <t>0004050</t>
    <phoneticPr fontId="3" type="noConversion"/>
  </si>
  <si>
    <t>邓海</t>
    <phoneticPr fontId="3" type="noConversion"/>
  </si>
  <si>
    <t>436</t>
    <phoneticPr fontId="3" type="noConversion"/>
  </si>
  <si>
    <t>丰星明</t>
    <phoneticPr fontId="3" type="noConversion"/>
  </si>
  <si>
    <t>0013792-0013793</t>
    <phoneticPr fontId="3" type="noConversion"/>
  </si>
  <si>
    <t>0004492</t>
    <phoneticPr fontId="3" type="noConversion"/>
  </si>
  <si>
    <t>0004493</t>
  </si>
  <si>
    <t>0004494</t>
  </si>
  <si>
    <t>0004495</t>
  </si>
  <si>
    <t>0004496</t>
  </si>
  <si>
    <t>0004497</t>
  </si>
  <si>
    <t>189</t>
    <phoneticPr fontId="3" type="noConversion"/>
  </si>
  <si>
    <t>韦玲辉</t>
    <phoneticPr fontId="3" type="noConversion"/>
  </si>
  <si>
    <t>冬嘉鱼站集鸽</t>
    <phoneticPr fontId="3" type="noConversion"/>
  </si>
  <si>
    <t>冬嘉鱼站指定鸽提成</t>
    <phoneticPr fontId="3" type="noConversion"/>
  </si>
  <si>
    <t>0004498</t>
  </si>
  <si>
    <t>0004499</t>
  </si>
  <si>
    <t>易展</t>
    <phoneticPr fontId="3" type="noConversion"/>
  </si>
  <si>
    <t>0004500</t>
  </si>
  <si>
    <t>0004501</t>
  </si>
  <si>
    <t>541</t>
    <phoneticPr fontId="3" type="noConversion"/>
  </si>
  <si>
    <t>谭耀峰</t>
    <phoneticPr fontId="3" type="noConversion"/>
  </si>
  <si>
    <t>秋冬季武昌南集鸽</t>
    <phoneticPr fontId="3" type="noConversion"/>
  </si>
  <si>
    <t>0004502</t>
  </si>
  <si>
    <t>秋冬季武昌南指定鸽提成</t>
    <phoneticPr fontId="3" type="noConversion"/>
  </si>
  <si>
    <t>0004503</t>
  </si>
  <si>
    <t>0004504</t>
  </si>
  <si>
    <t>冬季嘉鱼站第一关关赛款</t>
    <phoneticPr fontId="3" type="noConversion"/>
  </si>
  <si>
    <t>成鸽</t>
    <phoneticPr fontId="3" type="noConversion"/>
  </si>
  <si>
    <t>幼鸽</t>
    <phoneticPr fontId="3" type="noConversion"/>
  </si>
  <si>
    <t>0004505</t>
  </si>
  <si>
    <t>冬季武昌站五关赛第二关关赛款</t>
    <phoneticPr fontId="3" type="noConversion"/>
  </si>
  <si>
    <t>0004506</t>
  </si>
  <si>
    <t>秋武昌站三关赛第一关指定款</t>
    <phoneticPr fontId="3" type="noConversion"/>
  </si>
  <si>
    <t>0004507</t>
  </si>
  <si>
    <t>冬泳站集鸽款</t>
    <phoneticPr fontId="3" type="noConversion"/>
  </si>
  <si>
    <t>0004508</t>
  </si>
  <si>
    <t>冬季泳站成鸽三关第一关</t>
    <phoneticPr fontId="3" type="noConversion"/>
  </si>
  <si>
    <t>0004509</t>
  </si>
  <si>
    <t>冬季成鸽五关第三关</t>
    <phoneticPr fontId="3" type="noConversion"/>
  </si>
  <si>
    <t>0004510</t>
  </si>
  <si>
    <t>冬泳幼鸽三关第一关</t>
    <phoneticPr fontId="3" type="noConversion"/>
  </si>
  <si>
    <t>0004511</t>
  </si>
  <si>
    <t>冬幼鸽五关第三关</t>
    <phoneticPr fontId="3" type="noConversion"/>
  </si>
  <si>
    <t>0004512</t>
  </si>
  <si>
    <t>曾荣华</t>
    <phoneticPr fontId="3" type="noConversion"/>
  </si>
  <si>
    <t>0013794-0013795</t>
    <phoneticPr fontId="3" type="noConversion"/>
  </si>
  <si>
    <t>0004513</t>
  </si>
  <si>
    <t>谭亚峰</t>
    <phoneticPr fontId="3" type="noConversion"/>
  </si>
  <si>
    <t>0013796-0013800</t>
    <phoneticPr fontId="3" type="noConversion"/>
  </si>
  <si>
    <t>0004514</t>
  </si>
  <si>
    <t>13</t>
    <phoneticPr fontId="3" type="noConversion"/>
  </si>
  <si>
    <t>秋季集鸽</t>
    <phoneticPr fontId="3" type="noConversion"/>
  </si>
  <si>
    <t>18年过期环  汇总</t>
  </si>
  <si>
    <t>2020春季160元 汇总</t>
  </si>
  <si>
    <t>2020春季300元 汇总</t>
  </si>
  <si>
    <t>2020春季60元 汇总</t>
  </si>
  <si>
    <t>冬季成鸽五关第三关 汇总</t>
  </si>
  <si>
    <t>冬季嘉鱼站第一关关赛款 汇总</t>
  </si>
  <si>
    <t>冬季武昌站五关赛第二关关赛款 汇总</t>
  </si>
  <si>
    <t>冬季泳站成鸽三关第一关 汇总</t>
  </si>
  <si>
    <t>冬嘉鱼站集鸽 汇总</t>
  </si>
  <si>
    <t>冬嘉鱼站指定鸽提成 汇总</t>
  </si>
  <si>
    <t>冬泳幼鸽三关第一关 汇总</t>
  </si>
  <si>
    <t>冬泳站集鸽款 汇总</t>
  </si>
  <si>
    <t>冬幼鸽五关第三关 汇总</t>
  </si>
  <si>
    <t>秋冬季武昌南集鸽 汇总</t>
  </si>
  <si>
    <t>秋冬季武昌南指定鸽提成 汇总</t>
  </si>
  <si>
    <t>秋季集鸽 汇总</t>
  </si>
  <si>
    <t>秋武昌站三关赛第一关指定款 汇总</t>
  </si>
  <si>
    <t>新棚测距 汇总</t>
  </si>
  <si>
    <t>0020494-0020495</t>
    <phoneticPr fontId="3" type="noConversion"/>
  </si>
  <si>
    <t>0014659-0014660</t>
    <phoneticPr fontId="3" type="noConversion"/>
  </si>
  <si>
    <t>袁泽尧、邓海、马俊</t>
    <phoneticPr fontId="3" type="noConversion"/>
  </si>
  <si>
    <t>05315372</t>
    <phoneticPr fontId="3" type="noConversion"/>
  </si>
  <si>
    <t>测距费</t>
    <phoneticPr fontId="3" type="noConversion"/>
  </si>
  <si>
    <t>组装集鸽棚（郭胜）</t>
    <phoneticPr fontId="3" type="noConversion"/>
  </si>
  <si>
    <t>9月5日集鸽盒饭1个</t>
    <phoneticPr fontId="3" type="noConversion"/>
  </si>
  <si>
    <t>矿泉水1件</t>
    <phoneticPr fontId="3" type="noConversion"/>
  </si>
  <si>
    <t>盒饭3个</t>
    <phoneticPr fontId="3" type="noConversion"/>
  </si>
  <si>
    <t>谢华</t>
    <phoneticPr fontId="3" type="noConversion"/>
  </si>
  <si>
    <t>拖把1个</t>
    <phoneticPr fontId="3" type="noConversion"/>
  </si>
  <si>
    <t>便利贴5个</t>
    <phoneticPr fontId="3" type="noConversion"/>
  </si>
  <si>
    <t>轧带4包</t>
    <phoneticPr fontId="3" type="noConversion"/>
  </si>
  <si>
    <t>轧带1包</t>
    <phoneticPr fontId="3" type="noConversion"/>
  </si>
  <si>
    <t>矿泉水1件，轧带4包</t>
    <phoneticPr fontId="3" type="noConversion"/>
  </si>
  <si>
    <t>电信宽带费</t>
    <phoneticPr fontId="3" type="noConversion"/>
  </si>
  <si>
    <t>移囚笼子叉车费用</t>
    <phoneticPr fontId="3" type="noConversion"/>
  </si>
  <si>
    <t>做横幅一条</t>
    <phoneticPr fontId="3" type="noConversion"/>
  </si>
  <si>
    <t>怡宝矿泉水1件，帆布手套20双，剪刀1把</t>
    <phoneticPr fontId="3" type="noConversion"/>
  </si>
  <si>
    <t>轧带2包，十字启1把</t>
    <phoneticPr fontId="3" type="noConversion"/>
  </si>
  <si>
    <t>胡会长寄200枚开口电子环快递费</t>
    <phoneticPr fontId="3" type="noConversion"/>
  </si>
  <si>
    <t>一次性纸杯一包</t>
    <phoneticPr fontId="3" type="noConversion"/>
  </si>
  <si>
    <t>胡会长寄400枚开口电子环快递费</t>
    <phoneticPr fontId="3" type="noConversion"/>
  </si>
  <si>
    <t>胡总要求配鸽会钥匙2套</t>
    <phoneticPr fontId="3" type="noConversion"/>
  </si>
  <si>
    <t>电费</t>
    <phoneticPr fontId="3" type="noConversion"/>
  </si>
  <si>
    <t>许宁去望城拖旧集鸽笼工资</t>
    <phoneticPr fontId="3" type="noConversion"/>
  </si>
  <si>
    <t>嘉鱼站开检疫证明</t>
    <phoneticPr fontId="3" type="noConversion"/>
  </si>
  <si>
    <t>冯敢</t>
    <phoneticPr fontId="3" type="noConversion"/>
  </si>
  <si>
    <t>矿泉水1件</t>
    <phoneticPr fontId="3" type="noConversion"/>
  </si>
  <si>
    <t>马俊</t>
    <phoneticPr fontId="3" type="noConversion"/>
  </si>
  <si>
    <t>2019年上半年开检疫证明费用芙蓉王1条、2019年9月25日开检疫证明费用芙蓉王1条</t>
    <phoneticPr fontId="3" type="noConversion"/>
  </si>
  <si>
    <t>按照鸽会每户补助50元/户*3户</t>
    <phoneticPr fontId="3" type="noConversion"/>
  </si>
  <si>
    <t>雷建希、李辉、张德武</t>
    <phoneticPr fontId="3" type="noConversion"/>
  </si>
  <si>
    <t>冬季嘉鱼站集鸽费用</t>
    <phoneticPr fontId="3" type="noConversion"/>
  </si>
  <si>
    <t>秋季嘉鱼站集鸽总费用</t>
    <phoneticPr fontId="3" type="noConversion"/>
  </si>
  <si>
    <t>盒饭15人*20元/人</t>
    <phoneticPr fontId="3" type="noConversion"/>
  </si>
  <si>
    <t>武昌南、广水检疫证费用（两次）</t>
    <phoneticPr fontId="3" type="noConversion"/>
  </si>
  <si>
    <t>秋冬季武昌南集鸽总费用</t>
    <phoneticPr fontId="3" type="noConversion"/>
  </si>
  <si>
    <t>详见清单签名</t>
    <phoneticPr fontId="3" type="noConversion"/>
  </si>
  <si>
    <t>05315373</t>
    <phoneticPr fontId="3" type="noConversion"/>
  </si>
  <si>
    <t>冬季广水站集鸽总费用</t>
    <phoneticPr fontId="3" type="noConversion"/>
  </si>
  <si>
    <r>
      <t>长沙信鸽协会2019年10</t>
    </r>
    <r>
      <rPr>
        <b/>
        <sz val="20"/>
        <color indexed="8"/>
        <rFont val="宋体"/>
        <charset val="134"/>
      </rPr>
      <t xml:space="preserve">月财务报告表 </t>
    </r>
    <phoneticPr fontId="3" type="noConversion"/>
  </si>
  <si>
    <r>
      <t>2019-</t>
    </r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-3</t>
    </r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止</t>
    </r>
    <phoneticPr fontId="3" type="noConversion"/>
  </si>
  <si>
    <t>1</t>
    <phoneticPr fontId="3" type="noConversion"/>
  </si>
  <si>
    <t xml:space="preserve">四、会费收入及预提奖情况 </t>
    <phoneticPr fontId="3" type="noConversion"/>
  </si>
  <si>
    <r>
      <t>五、2</t>
    </r>
    <r>
      <rPr>
        <sz val="11"/>
        <color indexed="8"/>
        <rFont val="宋体"/>
        <charset val="134"/>
      </rPr>
      <t>019年</t>
    </r>
    <r>
      <rPr>
        <sz val="11"/>
        <color theme="1"/>
        <rFont val="宋体"/>
        <charset val="134"/>
        <scheme val="minor"/>
      </rPr>
      <t>10</t>
    </r>
    <r>
      <rPr>
        <sz val="11"/>
        <color indexed="8"/>
        <rFont val="宋体"/>
        <charset val="134"/>
      </rPr>
      <t>月3</t>
    </r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 xml:space="preserve">日止鸽会收支结余情况 </t>
    </r>
    <phoneticPr fontId="3" type="noConversion"/>
  </si>
  <si>
    <t>信鸽协会2019.10.01-10.31收入明细表</t>
    <phoneticPr fontId="3" type="noConversion"/>
  </si>
  <si>
    <t>信鸽协会2019.10.01-10.31收入明细表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</si>
</sst>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d&quot;日&quot;;@"/>
    <numFmt numFmtId="177" formatCode="0.00_ "/>
    <numFmt numFmtId="178" formatCode="0.00_);[Red]\(0.00\)"/>
  </numFmts>
  <fonts count="1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</cellStyleXfs>
  <cellXfs count="105">
    <xf numFmtId="0" fontId="0" fillId="0" borderId="0" xfId="0"/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177" fontId="6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178" fontId="0" fillId="0" borderId="0" xfId="0" applyNumberFormat="1" applyAlignment="1">
      <alignment horizontal="left"/>
    </xf>
    <xf numFmtId="0" fontId="17" fillId="0" borderId="0" xfId="6">
      <alignment vertical="center"/>
    </xf>
    <xf numFmtId="0" fontId="17" fillId="0" borderId="1" xfId="6" applyBorder="1">
      <alignment vertical="center"/>
    </xf>
    <xf numFmtId="14" fontId="17" fillId="0" borderId="0" xfId="6" applyNumberFormat="1">
      <alignment vertical="center"/>
    </xf>
    <xf numFmtId="14" fontId="17" fillId="0" borderId="0" xfId="6" applyNumberFormat="1" applyAlignment="1">
      <alignment horizontal="left" vertical="center"/>
    </xf>
    <xf numFmtId="178" fontId="17" fillId="0" borderId="1" xfId="6" applyNumberFormat="1" applyBorder="1" applyAlignment="1">
      <alignment horizontal="left" vertical="center"/>
    </xf>
    <xf numFmtId="0" fontId="17" fillId="0" borderId="1" xfId="6" applyFill="1" applyBorder="1">
      <alignment vertical="center"/>
    </xf>
    <xf numFmtId="0" fontId="10" fillId="0" borderId="1" xfId="6" applyFont="1" applyFill="1" applyBorder="1">
      <alignment vertical="center"/>
    </xf>
    <xf numFmtId="49" fontId="17" fillId="0" borderId="1" xfId="6" applyNumberFormat="1" applyFill="1" applyBorder="1">
      <alignment vertical="center"/>
    </xf>
    <xf numFmtId="0" fontId="11" fillId="0" borderId="1" xfId="6" applyFont="1" applyBorder="1" applyAlignment="1">
      <alignment horizontal="left" vertical="center"/>
    </xf>
    <xf numFmtId="178" fontId="11" fillId="0" borderId="1" xfId="6" applyNumberFormat="1" applyFont="1" applyBorder="1" applyAlignment="1">
      <alignment horizontal="left" vertical="center"/>
    </xf>
    <xf numFmtId="0" fontId="11" fillId="0" borderId="1" xfId="6" applyFont="1" applyBorder="1">
      <alignment vertical="center"/>
    </xf>
    <xf numFmtId="14" fontId="17" fillId="0" borderId="1" xfId="7" applyNumberFormat="1" applyBorder="1"/>
    <xf numFmtId="178" fontId="10" fillId="2" borderId="1" xfId="6" applyNumberFormat="1" applyFont="1" applyFill="1" applyBorder="1" applyAlignment="1">
      <alignment horizontal="left" vertical="center"/>
    </xf>
    <xf numFmtId="0" fontId="11" fillId="0" borderId="1" xfId="6" applyFont="1" applyFill="1" applyBorder="1">
      <alignment vertical="center"/>
    </xf>
    <xf numFmtId="178" fontId="17" fillId="0" borderId="1" xfId="6" applyNumberFormat="1" applyFill="1" applyBorder="1" applyAlignment="1">
      <alignment horizontal="left" vertical="center"/>
    </xf>
    <xf numFmtId="178" fontId="11" fillId="0" borderId="1" xfId="6" applyNumberFormat="1" applyFont="1" applyFill="1" applyBorder="1" applyAlignment="1">
      <alignment horizontal="left" vertical="center"/>
    </xf>
    <xf numFmtId="49" fontId="11" fillId="0" borderId="1" xfId="6" applyNumberFormat="1" applyFont="1" applyFill="1" applyBorder="1">
      <alignment vertical="center"/>
    </xf>
    <xf numFmtId="177" fontId="17" fillId="0" borderId="1" xfId="6" applyNumberFormat="1" applyFill="1" applyBorder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6" applyFont="1">
      <alignment vertical="center"/>
    </xf>
    <xf numFmtId="178" fontId="17" fillId="0" borderId="0" xfId="6" applyNumberFormat="1" applyAlignment="1">
      <alignment horizontal="left" vertical="center"/>
    </xf>
    <xf numFmtId="49" fontId="11" fillId="0" borderId="1" xfId="6" applyNumberFormat="1" applyFont="1" applyBorder="1">
      <alignment vertical="center"/>
    </xf>
    <xf numFmtId="178" fontId="0" fillId="0" borderId="0" xfId="0" applyNumberFormat="1"/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Border="1"/>
    <xf numFmtId="0" fontId="6" fillId="0" borderId="0" xfId="0" applyFont="1" applyBorder="1"/>
    <xf numFmtId="177" fontId="6" fillId="0" borderId="0" xfId="0" applyNumberFormat="1" applyFont="1" applyBorder="1"/>
    <xf numFmtId="49" fontId="6" fillId="0" borderId="0" xfId="0" applyNumberFormat="1" applyFont="1" applyBorder="1"/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77" fontId="4" fillId="0" borderId="0" xfId="0" applyNumberFormat="1" applyFont="1" applyBorder="1"/>
    <xf numFmtId="49" fontId="4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 applyBorder="1"/>
    <xf numFmtId="0" fontId="7" fillId="0" borderId="0" xfId="0" applyFont="1" applyBorder="1" applyAlignment="1">
      <alignment wrapText="1"/>
    </xf>
    <xf numFmtId="49" fontId="7" fillId="0" borderId="0" xfId="0" applyNumberFormat="1" applyFont="1" applyBorder="1"/>
    <xf numFmtId="0" fontId="8" fillId="0" borderId="0" xfId="0" applyFont="1" applyBorder="1" applyAlignment="1">
      <alignment wrapText="1"/>
    </xf>
    <xf numFmtId="177" fontId="4" fillId="3" borderId="0" xfId="0" applyNumberFormat="1" applyFont="1" applyFill="1" applyBorder="1"/>
    <xf numFmtId="0" fontId="4" fillId="3" borderId="0" xfId="0" applyFont="1" applyFill="1" applyBorder="1"/>
    <xf numFmtId="49" fontId="4" fillId="3" borderId="0" xfId="0" applyNumberFormat="1" applyFont="1" applyFill="1" applyBorder="1"/>
    <xf numFmtId="49" fontId="2" fillId="0" borderId="0" xfId="0" applyNumberFormat="1" applyFont="1" applyFill="1" applyBorder="1" applyAlignment="1">
      <alignment vertical="center"/>
    </xf>
    <xf numFmtId="177" fontId="0" fillId="0" borderId="0" xfId="0" applyNumberFormat="1"/>
    <xf numFmtId="0" fontId="13" fillId="0" borderId="1" xfId="6" applyFont="1" applyFill="1" applyBorder="1">
      <alignment vertical="center"/>
    </xf>
    <xf numFmtId="14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177" fontId="6" fillId="0" borderId="0" xfId="0" applyNumberFormat="1" applyFont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left"/>
    </xf>
    <xf numFmtId="178" fontId="0" fillId="0" borderId="1" xfId="0" applyNumberForma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15" fillId="0" borderId="1" xfId="6" applyFont="1" applyFill="1" applyBorder="1">
      <alignment vertical="center"/>
    </xf>
    <xf numFmtId="49" fontId="11" fillId="0" borderId="1" xfId="6" applyNumberFormat="1" applyFont="1" applyBorder="1" applyAlignment="1">
      <alignment horizontal="left" vertical="center"/>
    </xf>
    <xf numFmtId="49" fontId="17" fillId="0" borderId="1" xfId="6" applyNumberFormat="1" applyBorder="1">
      <alignment vertical="center"/>
    </xf>
    <xf numFmtId="49" fontId="11" fillId="0" borderId="7" xfId="6" applyNumberFormat="1" applyFont="1" applyBorder="1" applyAlignment="1">
      <alignment vertical="center"/>
    </xf>
    <xf numFmtId="49" fontId="17" fillId="0" borderId="0" xfId="6" applyNumberFormat="1">
      <alignment vertical="center"/>
    </xf>
    <xf numFmtId="49" fontId="0" fillId="0" borderId="0" xfId="0" applyNumberFormat="1"/>
    <xf numFmtId="49" fontId="16" fillId="0" borderId="1" xfId="6" applyNumberFormat="1" applyFont="1" applyFill="1" applyBorder="1">
      <alignment vertical="center"/>
    </xf>
    <xf numFmtId="0" fontId="11" fillId="0" borderId="7" xfId="6" applyFont="1" applyFill="1" applyBorder="1" applyAlignment="1">
      <alignment horizontal="left" vertical="center"/>
    </xf>
    <xf numFmtId="0" fontId="11" fillId="0" borderId="5" xfId="6" applyFont="1" applyFill="1" applyBorder="1" applyAlignment="1">
      <alignment horizontal="left" vertical="center"/>
    </xf>
    <xf numFmtId="0" fontId="11" fillId="0" borderId="6" xfId="6" applyFont="1" applyFill="1" applyBorder="1" applyAlignment="1">
      <alignment horizontal="left" vertical="center"/>
    </xf>
    <xf numFmtId="49" fontId="11" fillId="0" borderId="7" xfId="6" applyNumberFormat="1" applyFont="1" applyFill="1" applyBorder="1" applyAlignment="1">
      <alignment horizontal="left" vertical="center"/>
    </xf>
    <xf numFmtId="49" fontId="11" fillId="0" borderId="5" xfId="6" applyNumberFormat="1" applyFont="1" applyFill="1" applyBorder="1" applyAlignment="1">
      <alignment horizontal="left" vertical="center"/>
    </xf>
    <xf numFmtId="49" fontId="11" fillId="0" borderId="6" xfId="6" applyNumberFormat="1" applyFont="1" applyFill="1" applyBorder="1" applyAlignment="1">
      <alignment horizontal="left" vertical="center"/>
    </xf>
    <xf numFmtId="49" fontId="11" fillId="0" borderId="7" xfId="6" applyNumberFormat="1" applyFont="1" applyBorder="1" applyAlignment="1">
      <alignment horizontal="left" vertical="center"/>
    </xf>
    <xf numFmtId="49" fontId="11" fillId="0" borderId="5" xfId="6" applyNumberFormat="1" applyFont="1" applyBorder="1" applyAlignment="1">
      <alignment horizontal="left" vertical="center"/>
    </xf>
    <xf numFmtId="49" fontId="11" fillId="0" borderId="6" xfId="6" applyNumberFormat="1" applyFont="1" applyBorder="1" applyAlignment="1">
      <alignment horizontal="left" vertical="center"/>
    </xf>
    <xf numFmtId="0" fontId="11" fillId="0" borderId="7" xfId="6" applyFont="1" applyBorder="1" applyAlignment="1">
      <alignment horizontal="left" vertical="center"/>
    </xf>
    <xf numFmtId="0" fontId="11" fillId="0" borderId="5" xfId="6" applyFont="1" applyBorder="1" applyAlignment="1">
      <alignment horizontal="left" vertical="center"/>
    </xf>
    <xf numFmtId="0" fontId="11" fillId="0" borderId="6" xfId="6" applyFont="1" applyBorder="1" applyAlignment="1">
      <alignment horizontal="left" vertical="center"/>
    </xf>
    <xf numFmtId="0" fontId="2" fillId="0" borderId="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9" fillId="0" borderId="4" xfId="6" applyFont="1" applyBorder="1" applyAlignment="1">
      <alignment horizontal="left" vertical="center"/>
    </xf>
    <xf numFmtId="0" fontId="12" fillId="0" borderId="5" xfId="6" applyFont="1" applyBorder="1" applyAlignment="1">
      <alignment horizontal="right" vertical="center"/>
    </xf>
    <xf numFmtId="0" fontId="11" fillId="0" borderId="1" xfId="6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3 2 2" xfId="5"/>
    <cellStyle name="常规 3 3" xfId="6"/>
    <cellStyle name="常规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320040</xdr:colOff>
      <xdr:row>1</xdr:row>
      <xdr:rowOff>99060</xdr:rowOff>
    </xdr:from>
    <xdr:to>
      <xdr:col>16</xdr:col>
      <xdr:colOff>563880</xdr:colOff>
      <xdr:row>41</xdr:row>
      <xdr:rowOff>144780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381000"/>
          <a:ext cx="5943600" cy="65913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G40" sqref="G40"/>
    </sheetView>
  </sheetViews>
  <sheetFormatPr defaultRowHeight="12.75" customHeight="1"/>
  <cols>
    <col min="1" max="1" width="6.6640625" style="80" customWidth="1"/>
    <col min="2" max="2" width="14.88671875" customWidth="1"/>
    <col min="3" max="3" width="19.88671875" customWidth="1"/>
    <col min="4" max="4" width="14.6640625" customWidth="1"/>
    <col min="5" max="5" width="14.77734375" customWidth="1"/>
    <col min="6" max="6" width="15" customWidth="1"/>
    <col min="7" max="7" width="19.6640625" style="8" customWidth="1"/>
    <col min="8" max="8" width="10.44140625" customWidth="1"/>
    <col min="10" max="10" width="10.44140625" bestFit="1" customWidth="1"/>
  </cols>
  <sheetData>
    <row r="1" spans="1:7" ht="22.5" customHeight="1">
      <c r="A1" s="94" t="s">
        <v>424</v>
      </c>
      <c r="B1" s="95"/>
      <c r="C1" s="95"/>
      <c r="D1" s="95"/>
      <c r="E1" s="95"/>
      <c r="F1" s="96"/>
      <c r="G1" s="97"/>
    </row>
    <row r="2" spans="1:7" ht="12.75" customHeight="1">
      <c r="A2" s="98" t="s">
        <v>6</v>
      </c>
      <c r="B2" s="98"/>
      <c r="C2" s="98"/>
      <c r="D2" s="98"/>
      <c r="E2" s="98"/>
      <c r="F2" s="98"/>
      <c r="G2" s="98"/>
    </row>
    <row r="3" spans="1:7" ht="12.75" customHeight="1">
      <c r="A3" s="99" t="s">
        <v>7</v>
      </c>
      <c r="B3" s="99"/>
      <c r="C3" s="99"/>
      <c r="D3" s="99"/>
      <c r="E3" s="99"/>
      <c r="F3" s="99"/>
      <c r="G3" s="99"/>
    </row>
    <row r="4" spans="1:7" ht="12.75" customHeight="1">
      <c r="A4" s="76" t="s">
        <v>8</v>
      </c>
      <c r="B4" s="17" t="s">
        <v>9</v>
      </c>
      <c r="C4" s="17"/>
      <c r="D4" s="17"/>
      <c r="E4" s="17"/>
      <c r="F4" s="17"/>
      <c r="G4" s="18" t="s">
        <v>10</v>
      </c>
    </row>
    <row r="5" spans="1:7" ht="12.75" customHeight="1">
      <c r="A5" s="77">
        <v>1</v>
      </c>
      <c r="B5" s="19" t="s">
        <v>11</v>
      </c>
      <c r="C5" s="19" t="s">
        <v>425</v>
      </c>
      <c r="D5" s="10"/>
      <c r="E5" s="10"/>
      <c r="F5" s="10"/>
      <c r="G5" s="13">
        <v>481154.43</v>
      </c>
    </row>
    <row r="6" spans="1:7" ht="12.75" customHeight="1">
      <c r="A6" s="77">
        <v>2</v>
      </c>
      <c r="B6" s="19" t="s">
        <v>64</v>
      </c>
      <c r="C6" s="10"/>
      <c r="D6" s="10"/>
      <c r="E6" s="10"/>
      <c r="F6" s="10"/>
      <c r="G6" s="73">
        <v>67746</v>
      </c>
    </row>
    <row r="7" spans="1:7" ht="12.75" customHeight="1">
      <c r="A7" s="77">
        <v>3</v>
      </c>
      <c r="B7" s="19" t="s">
        <v>63</v>
      </c>
      <c r="C7" s="10"/>
      <c r="D7" s="10"/>
      <c r="E7" s="10"/>
      <c r="F7" s="10"/>
      <c r="G7" s="13">
        <v>21595</v>
      </c>
    </row>
    <row r="8" spans="1:7" ht="12.75" customHeight="1">
      <c r="A8" s="77">
        <v>4</v>
      </c>
      <c r="B8" s="19" t="s">
        <v>49</v>
      </c>
      <c r="C8" s="20">
        <v>43770</v>
      </c>
      <c r="D8" s="10"/>
      <c r="E8" s="10"/>
      <c r="F8" s="10"/>
      <c r="G8" s="21">
        <f>G5+G6+0-G7</f>
        <v>527305.42999999993</v>
      </c>
    </row>
    <row r="9" spans="1:7" ht="12.75" customHeight="1">
      <c r="A9" s="99" t="s">
        <v>12</v>
      </c>
      <c r="B9" s="99"/>
      <c r="C9" s="99"/>
      <c r="D9" s="99"/>
      <c r="E9" s="99"/>
      <c r="F9" s="99"/>
      <c r="G9" s="99"/>
    </row>
    <row r="10" spans="1:7" ht="24" customHeight="1">
      <c r="A10" s="30" t="s">
        <v>8</v>
      </c>
      <c r="B10" s="19" t="s">
        <v>13</v>
      </c>
      <c r="C10" s="10"/>
      <c r="D10" s="19" t="s">
        <v>14</v>
      </c>
      <c r="E10" s="19" t="s">
        <v>15</v>
      </c>
      <c r="F10" s="19" t="s">
        <v>16</v>
      </c>
      <c r="G10" s="18" t="s">
        <v>10</v>
      </c>
    </row>
    <row r="11" spans="1:7" ht="12.75" customHeight="1">
      <c r="A11" s="30" t="s">
        <v>23</v>
      </c>
      <c r="B11" s="19" t="s">
        <v>17</v>
      </c>
      <c r="C11" s="10"/>
      <c r="D11" s="19">
        <f>1966-80-24-41-4+638-52-11</f>
        <v>2392</v>
      </c>
      <c r="E11" s="19" t="s">
        <v>18</v>
      </c>
      <c r="F11" s="19">
        <v>1.5</v>
      </c>
      <c r="G11" s="18">
        <f>D11*F11</f>
        <v>3588</v>
      </c>
    </row>
    <row r="12" spans="1:7" ht="12.75" customHeight="1">
      <c r="A12" s="30" t="s">
        <v>24</v>
      </c>
      <c r="B12" s="22" t="s">
        <v>50</v>
      </c>
      <c r="C12" s="14"/>
      <c r="D12" s="14">
        <f>1320-57-175+500-1307+94-532+600</f>
        <v>443</v>
      </c>
      <c r="E12" s="14" t="s">
        <v>18</v>
      </c>
      <c r="F12" s="14">
        <v>6</v>
      </c>
      <c r="G12" s="18">
        <f>D12*F12</f>
        <v>2658</v>
      </c>
    </row>
    <row r="13" spans="1:7" ht="12.75" customHeight="1">
      <c r="A13" s="30" t="s">
        <v>25</v>
      </c>
      <c r="B13" s="14" t="s">
        <v>20</v>
      </c>
      <c r="C13" s="14"/>
      <c r="D13" s="14">
        <v>5</v>
      </c>
      <c r="E13" s="14" t="s">
        <v>19</v>
      </c>
      <c r="F13" s="14">
        <v>380</v>
      </c>
      <c r="G13" s="18">
        <f>D13*F13</f>
        <v>1900</v>
      </c>
    </row>
    <row r="14" spans="1:7" ht="12.75" customHeight="1">
      <c r="A14" s="30" t="s">
        <v>26</v>
      </c>
      <c r="B14" s="22" t="s">
        <v>51</v>
      </c>
      <c r="C14" s="14"/>
      <c r="D14" s="14">
        <v>1</v>
      </c>
      <c r="E14" s="14" t="s">
        <v>19</v>
      </c>
      <c r="F14" s="14">
        <v>50</v>
      </c>
      <c r="G14" s="18">
        <f>D14*F14</f>
        <v>50</v>
      </c>
    </row>
    <row r="15" spans="1:7" ht="12.75" customHeight="1">
      <c r="A15" s="16"/>
      <c r="B15" s="22" t="s">
        <v>21</v>
      </c>
      <c r="C15" s="14"/>
      <c r="D15" s="14"/>
      <c r="E15" s="14"/>
      <c r="F15" s="14"/>
      <c r="G15" s="23">
        <f>SUM(G11:G14)</f>
        <v>8196</v>
      </c>
    </row>
    <row r="16" spans="1:7" ht="12.75" customHeight="1">
      <c r="A16" s="82" t="s">
        <v>22</v>
      </c>
      <c r="B16" s="83"/>
      <c r="C16" s="83"/>
      <c r="D16" s="83"/>
      <c r="E16" s="83"/>
      <c r="F16" s="83"/>
      <c r="G16" s="84"/>
    </row>
    <row r="17" spans="1:10" ht="12.75" customHeight="1">
      <c r="A17" s="25" t="s">
        <v>8</v>
      </c>
      <c r="B17" s="22" t="s">
        <v>13</v>
      </c>
      <c r="C17" s="14"/>
      <c r="D17" s="22" t="s">
        <v>14</v>
      </c>
      <c r="E17" s="22" t="s">
        <v>15</v>
      </c>
      <c r="F17" s="22" t="s">
        <v>16</v>
      </c>
      <c r="G17" s="24" t="s">
        <v>10</v>
      </c>
    </row>
    <row r="18" spans="1:10" ht="12.75" customHeight="1">
      <c r="A18" s="25" t="s">
        <v>23</v>
      </c>
      <c r="B18" s="22" t="s">
        <v>52</v>
      </c>
      <c r="C18" s="14"/>
      <c r="D18" s="14">
        <f>758+35+42+41+103+174</f>
        <v>1153</v>
      </c>
      <c r="E18" s="14" t="s">
        <v>18</v>
      </c>
      <c r="F18" s="14">
        <v>60</v>
      </c>
      <c r="G18" s="26">
        <f>D18*F18</f>
        <v>69180</v>
      </c>
    </row>
    <row r="19" spans="1:10" ht="12.75" customHeight="1">
      <c r="A19" s="25" t="s">
        <v>24</v>
      </c>
      <c r="B19" s="22" t="s">
        <v>53</v>
      </c>
      <c r="C19" s="14"/>
      <c r="D19" s="14">
        <f>257+4+35+41</f>
        <v>337</v>
      </c>
      <c r="E19" s="14" t="s">
        <v>18</v>
      </c>
      <c r="F19" s="14">
        <v>160</v>
      </c>
      <c r="G19" s="26">
        <f t="shared" ref="G19:G27" si="0">D19*F19</f>
        <v>53920</v>
      </c>
    </row>
    <row r="20" spans="1:10" ht="12.75" customHeight="1">
      <c r="A20" s="25" t="s">
        <v>25</v>
      </c>
      <c r="B20" s="22" t="s">
        <v>54</v>
      </c>
      <c r="C20" s="14"/>
      <c r="D20" s="14">
        <f>29+4+6</f>
        <v>39</v>
      </c>
      <c r="E20" s="14" t="s">
        <v>18</v>
      </c>
      <c r="F20" s="14">
        <v>300</v>
      </c>
      <c r="G20" s="26">
        <f t="shared" si="0"/>
        <v>11700</v>
      </c>
    </row>
    <row r="21" spans="1:10" ht="12.75" customHeight="1">
      <c r="A21" s="25" t="s">
        <v>26</v>
      </c>
      <c r="B21" s="14" t="s">
        <v>27</v>
      </c>
      <c r="C21" s="14"/>
      <c r="D21" s="14">
        <v>618</v>
      </c>
      <c r="E21" s="14" t="s">
        <v>18</v>
      </c>
      <c r="F21" s="14">
        <v>60</v>
      </c>
      <c r="G21" s="26">
        <f t="shared" si="0"/>
        <v>37080</v>
      </c>
    </row>
    <row r="22" spans="1:10" ht="12.75" customHeight="1">
      <c r="A22" s="25" t="s">
        <v>28</v>
      </c>
      <c r="B22" s="14" t="s">
        <v>29</v>
      </c>
      <c r="C22" s="14"/>
      <c r="D22" s="14">
        <v>224</v>
      </c>
      <c r="E22" s="14" t="s">
        <v>18</v>
      </c>
      <c r="F22" s="14">
        <v>160</v>
      </c>
      <c r="G22" s="26">
        <f t="shared" si="0"/>
        <v>35840</v>
      </c>
    </row>
    <row r="23" spans="1:10" ht="12.75" customHeight="1">
      <c r="A23" s="25" t="s">
        <v>30</v>
      </c>
      <c r="B23" s="14" t="s">
        <v>31</v>
      </c>
      <c r="C23" s="14"/>
      <c r="D23" s="14">
        <v>609</v>
      </c>
      <c r="E23" s="14" t="s">
        <v>18</v>
      </c>
      <c r="F23" s="14">
        <v>100</v>
      </c>
      <c r="G23" s="26">
        <f t="shared" si="0"/>
        <v>60900</v>
      </c>
    </row>
    <row r="24" spans="1:10" ht="12.75" customHeight="1">
      <c r="A24" s="25" t="s">
        <v>32</v>
      </c>
      <c r="B24" s="14" t="s">
        <v>33</v>
      </c>
      <c r="C24" s="14"/>
      <c r="D24" s="14">
        <v>1574</v>
      </c>
      <c r="E24" s="14" t="s">
        <v>18</v>
      </c>
      <c r="F24" s="14">
        <v>50</v>
      </c>
      <c r="G24" s="26">
        <f t="shared" si="0"/>
        <v>78700</v>
      </c>
    </row>
    <row r="25" spans="1:10" ht="12.75" customHeight="1">
      <c r="A25" s="25" t="s">
        <v>34</v>
      </c>
      <c r="B25" s="22" t="s">
        <v>55</v>
      </c>
      <c r="C25" s="14"/>
      <c r="D25" s="14">
        <v>100</v>
      </c>
      <c r="E25" s="14" t="s">
        <v>18</v>
      </c>
      <c r="F25" s="14">
        <v>200</v>
      </c>
      <c r="G25" s="26">
        <f t="shared" si="0"/>
        <v>20000</v>
      </c>
    </row>
    <row r="26" spans="1:10" ht="12.75" customHeight="1">
      <c r="A26" s="25" t="s">
        <v>47</v>
      </c>
      <c r="B26" s="22" t="s">
        <v>56</v>
      </c>
      <c r="C26" s="14"/>
      <c r="D26" s="15">
        <f>10934+80+24+41+4+52+11+41+6+174</f>
        <v>11367</v>
      </c>
      <c r="E26" s="14" t="s">
        <v>18</v>
      </c>
      <c r="F26" s="14">
        <v>3.5</v>
      </c>
      <c r="G26" s="26">
        <f t="shared" si="0"/>
        <v>39784.5</v>
      </c>
    </row>
    <row r="27" spans="1:10" ht="12.75" customHeight="1">
      <c r="A27" s="25" t="s">
        <v>48</v>
      </c>
      <c r="B27" s="22" t="s">
        <v>57</v>
      </c>
      <c r="C27" s="14"/>
      <c r="D27" s="14">
        <v>8180</v>
      </c>
      <c r="E27" s="14" t="s">
        <v>18</v>
      </c>
      <c r="F27" s="14">
        <v>1.5</v>
      </c>
      <c r="G27" s="26">
        <f t="shared" si="0"/>
        <v>12270</v>
      </c>
    </row>
    <row r="28" spans="1:10" ht="12.75" customHeight="1">
      <c r="A28" s="16"/>
      <c r="B28" s="22" t="s">
        <v>21</v>
      </c>
      <c r="C28" s="14"/>
      <c r="D28" s="14"/>
      <c r="E28" s="14"/>
      <c r="F28" s="14"/>
      <c r="G28" s="23">
        <f>SUM(G18:G27)</f>
        <v>419374.5</v>
      </c>
    </row>
    <row r="29" spans="1:10" ht="12.75" customHeight="1">
      <c r="A29" s="85" t="s">
        <v>427</v>
      </c>
      <c r="B29" s="86"/>
      <c r="C29" s="86"/>
      <c r="D29" s="86"/>
      <c r="E29" s="86"/>
      <c r="F29" s="86"/>
      <c r="G29" s="87"/>
    </row>
    <row r="30" spans="1:10" ht="12.75" customHeight="1">
      <c r="A30" s="81" t="s">
        <v>426</v>
      </c>
      <c r="B30" s="14" t="s">
        <v>35</v>
      </c>
      <c r="C30" s="14"/>
      <c r="D30" s="14">
        <f>370+2+4</f>
        <v>376</v>
      </c>
      <c r="E30" s="14" t="s">
        <v>19</v>
      </c>
      <c r="F30" s="14">
        <v>100</v>
      </c>
      <c r="G30" s="23">
        <f>D30*F30</f>
        <v>37600</v>
      </c>
    </row>
    <row r="31" spans="1:10" ht="12.75" customHeight="1">
      <c r="A31" s="81" t="s">
        <v>24</v>
      </c>
      <c r="B31" s="62" t="s">
        <v>65</v>
      </c>
      <c r="C31" s="14"/>
      <c r="D31" s="14"/>
      <c r="E31" s="14"/>
      <c r="F31" s="14"/>
      <c r="G31" s="26">
        <v>43000</v>
      </c>
      <c r="J31" s="61"/>
    </row>
    <row r="32" spans="1:10" ht="12.75" customHeight="1">
      <c r="A32" s="88" t="s">
        <v>428</v>
      </c>
      <c r="B32" s="89"/>
      <c r="C32" s="89"/>
      <c r="D32" s="89"/>
      <c r="E32" s="89"/>
      <c r="F32" s="89"/>
      <c r="G32" s="90"/>
    </row>
    <row r="33" spans="1:8" ht="12.75" customHeight="1">
      <c r="A33" s="77">
        <v>1</v>
      </c>
      <c r="B33" s="91" t="s">
        <v>58</v>
      </c>
      <c r="C33" s="92"/>
      <c r="D33" s="92"/>
      <c r="E33" s="92"/>
      <c r="F33" s="93"/>
      <c r="G33" s="13">
        <f>G8+G15-G28-G30-G31</f>
        <v>35526.929999999935</v>
      </c>
      <c r="H33" s="31"/>
    </row>
    <row r="34" spans="1:8" ht="12.75" customHeight="1">
      <c r="A34" s="78">
        <v>2</v>
      </c>
      <c r="B34" s="92" t="s">
        <v>59</v>
      </c>
      <c r="C34" s="92"/>
      <c r="D34" s="92"/>
      <c r="E34" s="92"/>
      <c r="F34" s="92"/>
      <c r="G34" s="93"/>
    </row>
    <row r="36" spans="1:8" ht="12.75" customHeight="1">
      <c r="A36" s="79"/>
      <c r="B36" s="9" t="s">
        <v>36</v>
      </c>
      <c r="C36" s="27" t="s">
        <v>60</v>
      </c>
      <c r="D36" s="9" t="s">
        <v>37</v>
      </c>
      <c r="E36" s="28" t="s">
        <v>61</v>
      </c>
      <c r="F36" s="9"/>
      <c r="G36" s="29"/>
    </row>
    <row r="37" spans="1:8" ht="12.75" customHeight="1">
      <c r="A37" s="79"/>
      <c r="B37" s="9" t="s">
        <v>38</v>
      </c>
      <c r="C37" s="12">
        <v>43779</v>
      </c>
      <c r="D37" s="9" t="s">
        <v>38</v>
      </c>
      <c r="E37" s="11">
        <v>43779</v>
      </c>
      <c r="F37" s="9"/>
      <c r="G37" s="29"/>
    </row>
    <row r="47" spans="1:8" ht="12.75" customHeight="1">
      <c r="G47"/>
    </row>
  </sheetData>
  <mergeCells count="9">
    <mergeCell ref="A16:G16"/>
    <mergeCell ref="A29:G29"/>
    <mergeCell ref="A32:G32"/>
    <mergeCell ref="B33:F33"/>
    <mergeCell ref="B34:G34"/>
    <mergeCell ref="A1:G1"/>
    <mergeCell ref="A2:G2"/>
    <mergeCell ref="A3:G3"/>
    <mergeCell ref="A9:G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4"/>
  <sheetViews>
    <sheetView workbookViewId="0">
      <selection activeCell="E24" sqref="E24"/>
    </sheetView>
  </sheetViews>
  <sheetFormatPr defaultRowHeight="21.6" customHeight="1"/>
  <cols>
    <col min="1" max="1" width="11.88671875" style="37" customWidth="1"/>
    <col min="2" max="2" width="11.109375" style="38" customWidth="1"/>
    <col min="3" max="3" width="9" style="38" customWidth="1"/>
    <col min="4" max="4" width="10.44140625" style="39" customWidth="1"/>
    <col min="5" max="5" width="35.44140625" style="39" customWidth="1"/>
    <col min="6" max="6" width="6.21875" style="39" customWidth="1"/>
    <col min="7" max="7" width="10.6640625" style="39" customWidth="1"/>
    <col min="8" max="8" width="8.88671875" style="39"/>
    <col min="9" max="9" width="19.6640625" style="40" customWidth="1"/>
    <col min="10" max="10" width="36.88671875" style="38" customWidth="1"/>
    <col min="11" max="11" width="25.44140625" style="39" customWidth="1"/>
    <col min="12" max="16384" width="8.88671875" style="39"/>
  </cols>
  <sheetData>
    <row r="1" spans="1:13" s="36" customFormat="1" ht="21.75" customHeight="1">
      <c r="A1" s="100" t="s">
        <v>429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3" s="36" customFormat="1" ht="21.6" customHeight="1">
      <c r="A2" s="33" t="s">
        <v>39</v>
      </c>
      <c r="B2" s="34" t="s">
        <v>42</v>
      </c>
      <c r="C2" s="34" t="s">
        <v>43</v>
      </c>
      <c r="D2" s="35" t="s">
        <v>44</v>
      </c>
      <c r="E2" s="35" t="s">
        <v>67</v>
      </c>
      <c r="F2" s="35" t="s">
        <v>15</v>
      </c>
      <c r="G2" s="35" t="s">
        <v>45</v>
      </c>
      <c r="H2" s="35" t="s">
        <v>14</v>
      </c>
      <c r="I2" s="32" t="s">
        <v>73</v>
      </c>
      <c r="J2" s="34" t="s">
        <v>68</v>
      </c>
      <c r="K2" s="35" t="s">
        <v>46</v>
      </c>
      <c r="L2" s="35" t="s">
        <v>69</v>
      </c>
      <c r="M2" s="35"/>
    </row>
    <row r="3" spans="1:13" ht="21.6" customHeight="1">
      <c r="A3" s="63">
        <v>43763</v>
      </c>
      <c r="B3" s="64" t="s">
        <v>144</v>
      </c>
      <c r="C3" s="64" t="s">
        <v>172</v>
      </c>
      <c r="D3" s="65" t="s">
        <v>173</v>
      </c>
      <c r="E3" s="64" t="s">
        <v>124</v>
      </c>
      <c r="F3" s="65" t="s">
        <v>71</v>
      </c>
      <c r="G3" s="65">
        <v>1.5</v>
      </c>
      <c r="H3" s="65">
        <v>10</v>
      </c>
      <c r="I3" s="32">
        <f t="shared" ref="I3:I34" si="0">G3*H3</f>
        <v>15</v>
      </c>
      <c r="J3" s="64" t="s">
        <v>174</v>
      </c>
      <c r="K3" s="65"/>
      <c r="L3" s="35" t="s">
        <v>84</v>
      </c>
      <c r="M3" s="65"/>
    </row>
    <row r="4" spans="1:13" ht="21.6" customHeight="1">
      <c r="A4" s="63">
        <v>43739</v>
      </c>
      <c r="B4" s="64" t="s">
        <v>213</v>
      </c>
      <c r="C4" s="64" t="s">
        <v>92</v>
      </c>
      <c r="D4" s="65" t="s">
        <v>93</v>
      </c>
      <c r="E4" s="64" t="s">
        <v>124</v>
      </c>
      <c r="F4" s="65" t="s">
        <v>81</v>
      </c>
      <c r="G4" s="65">
        <v>1.5</v>
      </c>
      <c r="H4" s="65">
        <v>10</v>
      </c>
      <c r="I4" s="32">
        <f t="shared" si="0"/>
        <v>15</v>
      </c>
      <c r="J4" s="64" t="s">
        <v>214</v>
      </c>
      <c r="K4" s="65"/>
      <c r="L4" s="35" t="s">
        <v>84</v>
      </c>
      <c r="M4" s="65"/>
    </row>
    <row r="5" spans="1:13" ht="21.6" customHeight="1">
      <c r="A5" s="63">
        <v>43739</v>
      </c>
      <c r="B5" s="74" t="s">
        <v>232</v>
      </c>
      <c r="C5" s="64" t="s">
        <v>233</v>
      </c>
      <c r="D5" s="65" t="s">
        <v>237</v>
      </c>
      <c r="E5" s="64" t="s">
        <v>124</v>
      </c>
      <c r="F5" s="65" t="s">
        <v>81</v>
      </c>
      <c r="G5" s="65">
        <v>1.5</v>
      </c>
      <c r="H5" s="65">
        <v>110</v>
      </c>
      <c r="I5" s="32">
        <f t="shared" si="0"/>
        <v>165</v>
      </c>
      <c r="J5" s="64" t="s">
        <v>234</v>
      </c>
      <c r="K5" s="65"/>
      <c r="L5" s="35" t="s">
        <v>84</v>
      </c>
      <c r="M5" s="65"/>
    </row>
    <row r="6" spans="1:13" ht="21.6" customHeight="1">
      <c r="A6" s="63">
        <v>43743</v>
      </c>
      <c r="B6" s="74" t="s">
        <v>249</v>
      </c>
      <c r="C6" s="64" t="s">
        <v>250</v>
      </c>
      <c r="D6" s="65" t="s">
        <v>251</v>
      </c>
      <c r="E6" s="64" t="s">
        <v>124</v>
      </c>
      <c r="F6" s="65" t="s">
        <v>71</v>
      </c>
      <c r="G6" s="65">
        <v>1.5</v>
      </c>
      <c r="H6" s="65">
        <v>20</v>
      </c>
      <c r="I6" s="32">
        <f t="shared" si="0"/>
        <v>30</v>
      </c>
      <c r="J6" s="64" t="s">
        <v>252</v>
      </c>
      <c r="K6" s="65"/>
      <c r="L6" s="35" t="s">
        <v>84</v>
      </c>
      <c r="M6" s="65"/>
    </row>
    <row r="7" spans="1:13" ht="21.6" customHeight="1">
      <c r="A7" s="63">
        <v>43754</v>
      </c>
      <c r="B7" s="74" t="s">
        <v>272</v>
      </c>
      <c r="C7" s="64"/>
      <c r="D7" s="65" t="s">
        <v>273</v>
      </c>
      <c r="E7" s="64" t="s">
        <v>124</v>
      </c>
      <c r="F7" s="65" t="s">
        <v>81</v>
      </c>
      <c r="G7" s="65">
        <v>1.5</v>
      </c>
      <c r="H7" s="65">
        <v>20</v>
      </c>
      <c r="I7" s="32">
        <f t="shared" si="0"/>
        <v>30</v>
      </c>
      <c r="J7" s="64"/>
      <c r="K7" s="65"/>
      <c r="L7" s="35" t="s">
        <v>84</v>
      </c>
      <c r="M7" s="65"/>
    </row>
    <row r="8" spans="1:13" ht="21.6" customHeight="1">
      <c r="A8" s="67">
        <v>43665</v>
      </c>
      <c r="B8" s="64" t="s">
        <v>295</v>
      </c>
      <c r="C8" s="64" t="s">
        <v>296</v>
      </c>
      <c r="D8" s="65" t="s">
        <v>150</v>
      </c>
      <c r="E8" s="64" t="s">
        <v>124</v>
      </c>
      <c r="F8" s="65" t="s">
        <v>81</v>
      </c>
      <c r="G8" s="65">
        <v>1.5</v>
      </c>
      <c r="H8" s="65">
        <v>10</v>
      </c>
      <c r="I8" s="32">
        <f t="shared" si="0"/>
        <v>15</v>
      </c>
      <c r="J8" s="64" t="s">
        <v>297</v>
      </c>
      <c r="K8" s="65"/>
      <c r="L8" s="35" t="s">
        <v>78</v>
      </c>
      <c r="M8" s="65"/>
    </row>
    <row r="9" spans="1:13" ht="21.6" customHeight="1">
      <c r="A9" s="67">
        <v>43742</v>
      </c>
      <c r="B9" s="64" t="s">
        <v>302</v>
      </c>
      <c r="C9" s="64" t="s">
        <v>296</v>
      </c>
      <c r="D9" s="65" t="s">
        <v>150</v>
      </c>
      <c r="E9" s="64" t="s">
        <v>124</v>
      </c>
      <c r="F9" s="65" t="s">
        <v>81</v>
      </c>
      <c r="G9" s="65">
        <v>1.5</v>
      </c>
      <c r="H9" s="65">
        <v>10</v>
      </c>
      <c r="I9" s="32">
        <f t="shared" si="0"/>
        <v>15</v>
      </c>
      <c r="J9" s="64" t="s">
        <v>303</v>
      </c>
      <c r="K9" s="65"/>
      <c r="L9" s="35" t="s">
        <v>78</v>
      </c>
      <c r="M9" s="65"/>
    </row>
    <row r="10" spans="1:13" ht="21.6" customHeight="1">
      <c r="A10" s="67">
        <v>43748</v>
      </c>
      <c r="B10" s="64" t="s">
        <v>322</v>
      </c>
      <c r="C10" s="64" t="s">
        <v>323</v>
      </c>
      <c r="D10" s="65" t="s">
        <v>324</v>
      </c>
      <c r="E10" s="64" t="s">
        <v>124</v>
      </c>
      <c r="F10" s="65" t="s">
        <v>81</v>
      </c>
      <c r="G10" s="65">
        <v>1.5</v>
      </c>
      <c r="H10" s="65">
        <v>10</v>
      </c>
      <c r="I10" s="32">
        <f t="shared" si="0"/>
        <v>15</v>
      </c>
      <c r="J10" s="64"/>
      <c r="K10" s="65"/>
      <c r="L10" s="35" t="s">
        <v>70</v>
      </c>
      <c r="M10" s="65"/>
    </row>
    <row r="11" spans="1:13" ht="21.6" customHeight="1">
      <c r="A11" s="63">
        <v>43755</v>
      </c>
      <c r="B11" s="64" t="s">
        <v>123</v>
      </c>
      <c r="C11" s="64" t="s">
        <v>96</v>
      </c>
      <c r="D11" s="65" t="s">
        <v>97</v>
      </c>
      <c r="E11" s="64" t="s">
        <v>124</v>
      </c>
      <c r="F11" s="65" t="s">
        <v>71</v>
      </c>
      <c r="G11" s="65">
        <v>1.5</v>
      </c>
      <c r="H11" s="65">
        <v>20</v>
      </c>
      <c r="I11" s="32">
        <f t="shared" si="0"/>
        <v>30</v>
      </c>
      <c r="J11" s="64" t="s">
        <v>125</v>
      </c>
      <c r="K11" s="65"/>
      <c r="L11" s="35" t="s">
        <v>84</v>
      </c>
      <c r="M11" s="65"/>
    </row>
    <row r="12" spans="1:13" ht="21.6" customHeight="1">
      <c r="A12" s="63">
        <v>43755</v>
      </c>
      <c r="B12" s="64" t="s">
        <v>126</v>
      </c>
      <c r="C12" s="64" t="s">
        <v>127</v>
      </c>
      <c r="D12" s="65" t="s">
        <v>128</v>
      </c>
      <c r="E12" s="64" t="s">
        <v>124</v>
      </c>
      <c r="F12" s="65" t="s">
        <v>71</v>
      </c>
      <c r="G12" s="65">
        <v>1.5</v>
      </c>
      <c r="H12" s="65">
        <v>30</v>
      </c>
      <c r="I12" s="32">
        <f t="shared" si="0"/>
        <v>45</v>
      </c>
      <c r="J12" s="64" t="s">
        <v>129</v>
      </c>
      <c r="K12" s="65"/>
      <c r="L12" s="35" t="s">
        <v>84</v>
      </c>
      <c r="M12" s="65"/>
    </row>
    <row r="13" spans="1:13" ht="21.6" customHeight="1">
      <c r="A13" s="67">
        <v>43769</v>
      </c>
      <c r="B13" s="64" t="s">
        <v>312</v>
      </c>
      <c r="C13" s="64"/>
      <c r="D13" s="65"/>
      <c r="E13" s="64" t="s">
        <v>124</v>
      </c>
      <c r="F13" s="65" t="s">
        <v>71</v>
      </c>
      <c r="G13" s="65">
        <v>1.5</v>
      </c>
      <c r="H13" s="65">
        <v>10</v>
      </c>
      <c r="I13" s="32">
        <f t="shared" si="0"/>
        <v>15</v>
      </c>
      <c r="J13" s="64"/>
      <c r="K13" s="65"/>
      <c r="L13" s="35" t="s">
        <v>313</v>
      </c>
      <c r="M13" s="65"/>
    </row>
    <row r="14" spans="1:13" ht="21.6" customHeight="1">
      <c r="A14" s="67">
        <v>43769</v>
      </c>
      <c r="B14" s="64" t="s">
        <v>312</v>
      </c>
      <c r="C14" s="64"/>
      <c r="D14" s="65"/>
      <c r="E14" s="65" t="s">
        <v>80</v>
      </c>
      <c r="F14" s="65" t="s">
        <v>81</v>
      </c>
      <c r="G14" s="65">
        <v>5</v>
      </c>
      <c r="H14" s="65">
        <v>1</v>
      </c>
      <c r="I14" s="32">
        <f t="shared" si="0"/>
        <v>5</v>
      </c>
      <c r="J14" s="64"/>
      <c r="K14" s="65"/>
      <c r="L14" s="35" t="s">
        <v>313</v>
      </c>
      <c r="M14" s="65"/>
    </row>
    <row r="15" spans="1:13" ht="21.6" customHeight="1">
      <c r="A15" s="67">
        <v>43740</v>
      </c>
      <c r="B15" s="64" t="s">
        <v>319</v>
      </c>
      <c r="C15" s="64" t="s">
        <v>314</v>
      </c>
      <c r="D15" s="65" t="s">
        <v>315</v>
      </c>
      <c r="E15" s="65" t="s">
        <v>80</v>
      </c>
      <c r="F15" s="65" t="s">
        <v>81</v>
      </c>
      <c r="G15" s="65">
        <v>5</v>
      </c>
      <c r="H15" s="65">
        <v>10</v>
      </c>
      <c r="I15" s="32">
        <f t="shared" si="0"/>
        <v>50</v>
      </c>
      <c r="J15" s="64"/>
      <c r="K15" s="65"/>
      <c r="L15" s="35" t="s">
        <v>70</v>
      </c>
      <c r="M15" s="65"/>
    </row>
    <row r="16" spans="1:13" ht="21.6" customHeight="1">
      <c r="A16" s="63">
        <v>43763</v>
      </c>
      <c r="B16" s="64" t="s">
        <v>145</v>
      </c>
      <c r="C16" s="64" t="s">
        <v>175</v>
      </c>
      <c r="D16" s="65" t="s">
        <v>176</v>
      </c>
      <c r="E16" s="22" t="s">
        <v>53</v>
      </c>
      <c r="F16" s="65" t="s">
        <v>71</v>
      </c>
      <c r="G16" s="65">
        <v>160</v>
      </c>
      <c r="H16" s="65">
        <v>3</v>
      </c>
      <c r="I16" s="32">
        <f t="shared" si="0"/>
        <v>480</v>
      </c>
      <c r="J16" s="64" t="s">
        <v>178</v>
      </c>
      <c r="K16" s="65"/>
      <c r="L16" s="35" t="s">
        <v>84</v>
      </c>
      <c r="M16" s="65"/>
    </row>
    <row r="17" spans="1:13" ht="21.6" customHeight="1">
      <c r="A17" s="63">
        <v>43763</v>
      </c>
      <c r="B17" s="64" t="s">
        <v>179</v>
      </c>
      <c r="C17" s="64" t="s">
        <v>95</v>
      </c>
      <c r="D17" s="65" t="s">
        <v>180</v>
      </c>
      <c r="E17" s="22" t="s">
        <v>53</v>
      </c>
      <c r="F17" s="65" t="s">
        <v>71</v>
      </c>
      <c r="G17" s="65">
        <v>160</v>
      </c>
      <c r="H17" s="65">
        <v>1</v>
      </c>
      <c r="I17" s="32">
        <f t="shared" si="0"/>
        <v>160</v>
      </c>
      <c r="J17" s="64" t="s">
        <v>181</v>
      </c>
      <c r="K17" s="65"/>
      <c r="L17" s="35" t="s">
        <v>84</v>
      </c>
      <c r="M17" s="65"/>
    </row>
    <row r="18" spans="1:13" ht="21.6" customHeight="1">
      <c r="A18" s="63">
        <v>43763</v>
      </c>
      <c r="B18" s="64" t="s">
        <v>182</v>
      </c>
      <c r="C18" s="64" t="s">
        <v>183</v>
      </c>
      <c r="D18" s="65" t="s">
        <v>184</v>
      </c>
      <c r="E18" s="22" t="s">
        <v>53</v>
      </c>
      <c r="F18" s="65" t="s">
        <v>71</v>
      </c>
      <c r="G18" s="65">
        <v>160</v>
      </c>
      <c r="H18" s="65">
        <v>4</v>
      </c>
      <c r="I18" s="32">
        <f t="shared" si="0"/>
        <v>640</v>
      </c>
      <c r="J18" s="64" t="s">
        <v>186</v>
      </c>
      <c r="K18" s="65"/>
      <c r="L18" s="35" t="s">
        <v>84</v>
      </c>
      <c r="M18" s="65"/>
    </row>
    <row r="19" spans="1:13" ht="21.6" customHeight="1">
      <c r="A19" s="63">
        <v>43739</v>
      </c>
      <c r="B19" s="74" t="s">
        <v>235</v>
      </c>
      <c r="C19" s="64" t="s">
        <v>233</v>
      </c>
      <c r="D19" s="65" t="s">
        <v>237</v>
      </c>
      <c r="E19" s="22" t="s">
        <v>53</v>
      </c>
      <c r="F19" s="65" t="s">
        <v>81</v>
      </c>
      <c r="G19" s="65">
        <v>160</v>
      </c>
      <c r="H19" s="65">
        <v>2</v>
      </c>
      <c r="I19" s="32">
        <f t="shared" si="0"/>
        <v>320</v>
      </c>
      <c r="J19" s="64" t="s">
        <v>238</v>
      </c>
      <c r="K19" s="65"/>
      <c r="L19" s="35" t="s">
        <v>84</v>
      </c>
      <c r="M19" s="65"/>
    </row>
    <row r="20" spans="1:13" ht="21.6" customHeight="1">
      <c r="A20" s="63">
        <v>43739</v>
      </c>
      <c r="B20" s="74" t="s">
        <v>241</v>
      </c>
      <c r="C20" s="64" t="s">
        <v>242</v>
      </c>
      <c r="D20" s="65" t="s">
        <v>243</v>
      </c>
      <c r="E20" s="22" t="s">
        <v>53</v>
      </c>
      <c r="F20" s="65" t="s">
        <v>81</v>
      </c>
      <c r="G20" s="65">
        <v>160</v>
      </c>
      <c r="H20" s="65">
        <v>1</v>
      </c>
      <c r="I20" s="32">
        <f t="shared" si="0"/>
        <v>160</v>
      </c>
      <c r="J20" s="64" t="s">
        <v>245</v>
      </c>
      <c r="K20" s="65"/>
      <c r="L20" s="35" t="s">
        <v>84</v>
      </c>
      <c r="M20" s="65"/>
    </row>
    <row r="21" spans="1:13" ht="21.6" customHeight="1">
      <c r="A21" s="63">
        <v>43748</v>
      </c>
      <c r="B21" s="74" t="s">
        <v>259</v>
      </c>
      <c r="C21" s="64" t="s">
        <v>260</v>
      </c>
      <c r="D21" s="65" t="s">
        <v>261</v>
      </c>
      <c r="E21" s="22" t="s">
        <v>53</v>
      </c>
      <c r="F21" s="65" t="s">
        <v>81</v>
      </c>
      <c r="G21" s="65">
        <v>160</v>
      </c>
      <c r="H21" s="65">
        <v>4</v>
      </c>
      <c r="I21" s="32">
        <f t="shared" si="0"/>
        <v>640</v>
      </c>
      <c r="J21" s="64" t="s">
        <v>263</v>
      </c>
      <c r="K21" s="65"/>
      <c r="L21" s="35" t="s">
        <v>84</v>
      </c>
      <c r="M21" s="65"/>
    </row>
    <row r="22" spans="1:13" ht="21.6" customHeight="1">
      <c r="A22" s="63">
        <v>43752</v>
      </c>
      <c r="B22" s="74" t="s">
        <v>268</v>
      </c>
      <c r="C22" s="64" t="s">
        <v>88</v>
      </c>
      <c r="D22" s="65" t="s">
        <v>89</v>
      </c>
      <c r="E22" s="22" t="s">
        <v>53</v>
      </c>
      <c r="F22" s="65" t="s">
        <v>81</v>
      </c>
      <c r="G22" s="65">
        <v>160</v>
      </c>
      <c r="H22" s="65">
        <v>2</v>
      </c>
      <c r="I22" s="32">
        <f t="shared" si="0"/>
        <v>320</v>
      </c>
      <c r="J22" s="64" t="s">
        <v>269</v>
      </c>
      <c r="K22" s="65"/>
      <c r="L22" s="35" t="s">
        <v>84</v>
      </c>
      <c r="M22" s="65"/>
    </row>
    <row r="23" spans="1:13" ht="21.6" customHeight="1">
      <c r="A23" s="63">
        <v>43755</v>
      </c>
      <c r="B23" s="74" t="s">
        <v>274</v>
      </c>
      <c r="C23" s="64" t="s">
        <v>275</v>
      </c>
      <c r="D23" s="65" t="s">
        <v>276</v>
      </c>
      <c r="E23" s="22" t="s">
        <v>53</v>
      </c>
      <c r="F23" s="65" t="s">
        <v>81</v>
      </c>
      <c r="G23" s="65">
        <v>160</v>
      </c>
      <c r="H23" s="65">
        <v>2</v>
      </c>
      <c r="I23" s="32">
        <f t="shared" si="0"/>
        <v>320</v>
      </c>
      <c r="J23" s="64" t="s">
        <v>277</v>
      </c>
      <c r="K23" s="65"/>
      <c r="L23" s="35" t="s">
        <v>84</v>
      </c>
      <c r="M23" s="65"/>
    </row>
    <row r="24" spans="1:13" ht="21.6" customHeight="1">
      <c r="A24" s="63">
        <v>43755</v>
      </c>
      <c r="B24" s="74" t="s">
        <v>278</v>
      </c>
      <c r="C24" s="64" t="s">
        <v>165</v>
      </c>
      <c r="D24" s="65" t="s">
        <v>166</v>
      </c>
      <c r="E24" s="22" t="s">
        <v>53</v>
      </c>
      <c r="F24" s="65" t="s">
        <v>81</v>
      </c>
      <c r="G24" s="65">
        <v>160</v>
      </c>
      <c r="H24" s="65">
        <v>2</v>
      </c>
      <c r="I24" s="32">
        <f t="shared" si="0"/>
        <v>320</v>
      </c>
      <c r="J24" s="64" t="s">
        <v>279</v>
      </c>
      <c r="K24" s="65"/>
      <c r="L24" s="35" t="s">
        <v>84</v>
      </c>
      <c r="M24" s="65"/>
    </row>
    <row r="25" spans="1:13" ht="21.6" customHeight="1">
      <c r="A25" s="63">
        <v>43755</v>
      </c>
      <c r="B25" s="74" t="s">
        <v>280</v>
      </c>
      <c r="C25" s="64" t="s">
        <v>281</v>
      </c>
      <c r="D25" s="65" t="s">
        <v>282</v>
      </c>
      <c r="E25" s="22" t="s">
        <v>53</v>
      </c>
      <c r="F25" s="65" t="s">
        <v>81</v>
      </c>
      <c r="G25" s="65">
        <v>160</v>
      </c>
      <c r="H25" s="65">
        <v>2</v>
      </c>
      <c r="I25" s="32">
        <f t="shared" si="0"/>
        <v>320</v>
      </c>
      <c r="J25" s="64" t="s">
        <v>284</v>
      </c>
      <c r="K25" s="65"/>
      <c r="L25" s="35" t="s">
        <v>84</v>
      </c>
      <c r="M25" s="65"/>
    </row>
    <row r="26" spans="1:13" ht="25.2" customHeight="1">
      <c r="A26" s="67">
        <v>43769</v>
      </c>
      <c r="B26" s="64" t="s">
        <v>312</v>
      </c>
      <c r="C26" s="64"/>
      <c r="D26" s="65"/>
      <c r="E26" s="22" t="s">
        <v>53</v>
      </c>
      <c r="F26" s="65" t="s">
        <v>81</v>
      </c>
      <c r="G26" s="65">
        <v>160</v>
      </c>
      <c r="H26" s="65">
        <v>15</v>
      </c>
      <c r="I26" s="32">
        <f t="shared" si="0"/>
        <v>2400</v>
      </c>
      <c r="J26" s="64"/>
      <c r="K26" s="65"/>
      <c r="L26" s="35" t="s">
        <v>313</v>
      </c>
      <c r="M26" s="65"/>
    </row>
    <row r="27" spans="1:13" ht="21.6" customHeight="1">
      <c r="A27" s="63">
        <v>43762</v>
      </c>
      <c r="B27" s="64" t="s">
        <v>137</v>
      </c>
      <c r="C27" s="64" t="s">
        <v>152</v>
      </c>
      <c r="D27" s="65" t="s">
        <v>87</v>
      </c>
      <c r="E27" s="22" t="s">
        <v>53</v>
      </c>
      <c r="F27" s="35" t="s">
        <v>71</v>
      </c>
      <c r="G27" s="65">
        <v>160</v>
      </c>
      <c r="H27" s="65">
        <v>1</v>
      </c>
      <c r="I27" s="32">
        <f t="shared" si="0"/>
        <v>160</v>
      </c>
      <c r="J27" s="64" t="s">
        <v>153</v>
      </c>
      <c r="K27" s="65"/>
      <c r="L27" s="35" t="s">
        <v>84</v>
      </c>
      <c r="M27" s="65"/>
    </row>
    <row r="28" spans="1:13" ht="21.6" customHeight="1">
      <c r="A28" s="63"/>
      <c r="B28" s="64" t="s">
        <v>135</v>
      </c>
      <c r="C28" s="64" t="s">
        <v>82</v>
      </c>
      <c r="D28" s="65" t="s">
        <v>83</v>
      </c>
      <c r="E28" s="22" t="s">
        <v>53</v>
      </c>
      <c r="F28" s="65" t="s">
        <v>71</v>
      </c>
      <c r="G28" s="65">
        <v>160</v>
      </c>
      <c r="H28" s="65">
        <v>2</v>
      </c>
      <c r="I28" s="32">
        <f t="shared" si="0"/>
        <v>320</v>
      </c>
      <c r="J28" s="64" t="s">
        <v>383</v>
      </c>
      <c r="K28" s="65"/>
      <c r="L28" s="35" t="s">
        <v>84</v>
      </c>
      <c r="M28" s="65"/>
    </row>
    <row r="29" spans="1:13" ht="21.6" customHeight="1">
      <c r="A29" s="63">
        <v>43748</v>
      </c>
      <c r="B29" s="74" t="s">
        <v>259</v>
      </c>
      <c r="C29" s="64" t="s">
        <v>260</v>
      </c>
      <c r="D29" s="65" t="s">
        <v>261</v>
      </c>
      <c r="E29" s="22" t="s">
        <v>54</v>
      </c>
      <c r="F29" s="65" t="s">
        <v>71</v>
      </c>
      <c r="G29" s="65">
        <v>300</v>
      </c>
      <c r="H29" s="65">
        <v>2</v>
      </c>
      <c r="I29" s="32">
        <f t="shared" si="0"/>
        <v>600</v>
      </c>
      <c r="J29" s="64" t="s">
        <v>264</v>
      </c>
      <c r="K29" s="65"/>
      <c r="L29" s="35" t="s">
        <v>84</v>
      </c>
      <c r="M29" s="65"/>
    </row>
    <row r="30" spans="1:13" ht="21.6" customHeight="1">
      <c r="A30" s="67">
        <v>43769</v>
      </c>
      <c r="B30" s="64" t="s">
        <v>312</v>
      </c>
      <c r="C30" s="64"/>
      <c r="D30" s="65"/>
      <c r="E30" s="22" t="s">
        <v>54</v>
      </c>
      <c r="F30" s="65" t="s">
        <v>71</v>
      </c>
      <c r="G30" s="65">
        <v>300</v>
      </c>
      <c r="H30" s="65">
        <v>2</v>
      </c>
      <c r="I30" s="32">
        <f t="shared" si="0"/>
        <v>600</v>
      </c>
      <c r="J30" s="64"/>
      <c r="K30" s="65"/>
      <c r="L30" s="35" t="s">
        <v>313</v>
      </c>
      <c r="M30" s="65"/>
    </row>
    <row r="31" spans="1:13" ht="21.6" customHeight="1">
      <c r="A31" s="63">
        <v>43755</v>
      </c>
      <c r="B31" s="64" t="s">
        <v>134</v>
      </c>
      <c r="C31" s="64" t="s">
        <v>82</v>
      </c>
      <c r="D31" s="65" t="s">
        <v>83</v>
      </c>
      <c r="E31" s="22" t="s">
        <v>54</v>
      </c>
      <c r="F31" s="65" t="s">
        <v>71</v>
      </c>
      <c r="G31" s="65">
        <v>300</v>
      </c>
      <c r="H31" s="65">
        <v>2</v>
      </c>
      <c r="I31" s="32">
        <f t="shared" si="0"/>
        <v>600</v>
      </c>
      <c r="J31" s="64" t="s">
        <v>384</v>
      </c>
      <c r="K31" s="65"/>
      <c r="L31" s="35" t="s">
        <v>84</v>
      </c>
      <c r="M31" s="65"/>
    </row>
    <row r="32" spans="1:13" ht="21.6" customHeight="1">
      <c r="A32" s="63">
        <v>43762</v>
      </c>
      <c r="B32" s="64" t="s">
        <v>138</v>
      </c>
      <c r="C32" s="64" t="s">
        <v>154</v>
      </c>
      <c r="D32" s="65" t="s">
        <v>155</v>
      </c>
      <c r="E32" s="22" t="s">
        <v>52</v>
      </c>
      <c r="F32" s="35" t="s">
        <v>71</v>
      </c>
      <c r="G32" s="65">
        <v>60</v>
      </c>
      <c r="H32" s="65">
        <v>10</v>
      </c>
      <c r="I32" s="32">
        <f t="shared" si="0"/>
        <v>600</v>
      </c>
      <c r="J32" s="64" t="s">
        <v>156</v>
      </c>
      <c r="K32" s="65"/>
      <c r="L32" s="35" t="s">
        <v>84</v>
      </c>
      <c r="M32" s="65"/>
    </row>
    <row r="33" spans="1:13" ht="21.6" customHeight="1">
      <c r="A33" s="63">
        <v>43763</v>
      </c>
      <c r="B33" s="64" t="s">
        <v>139</v>
      </c>
      <c r="C33" s="64" t="s">
        <v>157</v>
      </c>
      <c r="D33" s="65" t="s">
        <v>158</v>
      </c>
      <c r="E33" s="22" t="s">
        <v>52</v>
      </c>
      <c r="F33" s="35" t="s">
        <v>71</v>
      </c>
      <c r="G33" s="65">
        <v>60</v>
      </c>
      <c r="H33" s="65">
        <v>4</v>
      </c>
      <c r="I33" s="32">
        <f t="shared" si="0"/>
        <v>240</v>
      </c>
      <c r="J33" s="64" t="s">
        <v>159</v>
      </c>
      <c r="K33" s="65"/>
      <c r="L33" s="35" t="s">
        <v>84</v>
      </c>
      <c r="M33" s="65"/>
    </row>
    <row r="34" spans="1:13" ht="21.6" customHeight="1">
      <c r="A34" s="63">
        <v>43763</v>
      </c>
      <c r="B34" s="64" t="s">
        <v>140</v>
      </c>
      <c r="C34" s="64" t="s">
        <v>160</v>
      </c>
      <c r="D34" s="65" t="s">
        <v>161</v>
      </c>
      <c r="E34" s="22" t="s">
        <v>52</v>
      </c>
      <c r="F34" s="35" t="s">
        <v>71</v>
      </c>
      <c r="G34" s="65">
        <v>60</v>
      </c>
      <c r="H34" s="65">
        <v>2</v>
      </c>
      <c r="I34" s="32">
        <f t="shared" si="0"/>
        <v>120</v>
      </c>
      <c r="J34" s="64" t="s">
        <v>162</v>
      </c>
      <c r="K34" s="65"/>
      <c r="L34" s="35" t="s">
        <v>84</v>
      </c>
      <c r="M34" s="65"/>
    </row>
    <row r="35" spans="1:13" ht="21.6" customHeight="1">
      <c r="A35" s="63">
        <v>43763</v>
      </c>
      <c r="B35" s="64" t="s">
        <v>142</v>
      </c>
      <c r="C35" s="64" t="s">
        <v>167</v>
      </c>
      <c r="D35" s="65" t="s">
        <v>166</v>
      </c>
      <c r="E35" s="22" t="s">
        <v>52</v>
      </c>
      <c r="F35" s="35" t="s">
        <v>71</v>
      </c>
      <c r="G35" s="65">
        <v>60</v>
      </c>
      <c r="H35" s="65">
        <v>6</v>
      </c>
      <c r="I35" s="32">
        <f t="shared" ref="I35:I66" si="1">G35*H35</f>
        <v>360</v>
      </c>
      <c r="J35" s="64" t="s">
        <v>168</v>
      </c>
      <c r="K35" s="65"/>
      <c r="L35" s="35" t="s">
        <v>84</v>
      </c>
      <c r="M35" s="65"/>
    </row>
    <row r="36" spans="1:13" ht="21.6" customHeight="1">
      <c r="A36" s="63">
        <v>43763</v>
      </c>
      <c r="B36" s="64" t="s">
        <v>143</v>
      </c>
      <c r="C36" s="64" t="s">
        <v>169</v>
      </c>
      <c r="D36" s="65" t="s">
        <v>170</v>
      </c>
      <c r="E36" s="22" t="s">
        <v>52</v>
      </c>
      <c r="F36" s="35" t="s">
        <v>71</v>
      </c>
      <c r="G36" s="65">
        <v>60</v>
      </c>
      <c r="H36" s="65">
        <v>3</v>
      </c>
      <c r="I36" s="32">
        <f t="shared" si="1"/>
        <v>180</v>
      </c>
      <c r="J36" s="64" t="s">
        <v>171</v>
      </c>
      <c r="K36" s="65"/>
      <c r="L36" s="35" t="s">
        <v>84</v>
      </c>
      <c r="M36" s="65"/>
    </row>
    <row r="37" spans="1:13" ht="21.6" customHeight="1">
      <c r="A37" s="63">
        <v>43763</v>
      </c>
      <c r="B37" s="64" t="s">
        <v>145</v>
      </c>
      <c r="C37" s="64" t="s">
        <v>175</v>
      </c>
      <c r="D37" s="65" t="s">
        <v>176</v>
      </c>
      <c r="E37" s="22" t="s">
        <v>52</v>
      </c>
      <c r="F37" s="35" t="s">
        <v>71</v>
      </c>
      <c r="G37" s="65">
        <v>60</v>
      </c>
      <c r="H37" s="65">
        <v>7</v>
      </c>
      <c r="I37" s="32">
        <f t="shared" si="1"/>
        <v>420</v>
      </c>
      <c r="J37" s="64" t="s">
        <v>177</v>
      </c>
      <c r="K37" s="65"/>
      <c r="L37" s="35" t="s">
        <v>84</v>
      </c>
      <c r="M37" s="65"/>
    </row>
    <row r="38" spans="1:13" ht="21.6" customHeight="1">
      <c r="A38" s="63">
        <v>43763</v>
      </c>
      <c r="B38" s="64" t="s">
        <v>182</v>
      </c>
      <c r="C38" s="64" t="s">
        <v>183</v>
      </c>
      <c r="D38" s="65" t="s">
        <v>184</v>
      </c>
      <c r="E38" s="22" t="s">
        <v>52</v>
      </c>
      <c r="F38" s="35" t="s">
        <v>71</v>
      </c>
      <c r="G38" s="65">
        <v>60</v>
      </c>
      <c r="H38" s="65">
        <v>6</v>
      </c>
      <c r="I38" s="32">
        <f t="shared" si="1"/>
        <v>360</v>
      </c>
      <c r="J38" s="64" t="s">
        <v>185</v>
      </c>
      <c r="K38" s="65"/>
      <c r="L38" s="35" t="s">
        <v>84</v>
      </c>
      <c r="M38" s="65"/>
    </row>
    <row r="39" spans="1:13" ht="21.6" customHeight="1">
      <c r="A39" s="63">
        <v>43763</v>
      </c>
      <c r="B39" s="64" t="s">
        <v>187</v>
      </c>
      <c r="C39" s="64" t="s">
        <v>188</v>
      </c>
      <c r="D39" s="65" t="s">
        <v>189</v>
      </c>
      <c r="E39" s="22" t="s">
        <v>52</v>
      </c>
      <c r="F39" s="65" t="s">
        <v>71</v>
      </c>
      <c r="G39" s="65">
        <v>60</v>
      </c>
      <c r="H39" s="65">
        <v>2</v>
      </c>
      <c r="I39" s="32">
        <f t="shared" si="1"/>
        <v>120</v>
      </c>
      <c r="J39" s="64" t="s">
        <v>190</v>
      </c>
      <c r="K39" s="65"/>
      <c r="L39" s="35" t="s">
        <v>84</v>
      </c>
      <c r="M39" s="65"/>
    </row>
    <row r="40" spans="1:13" ht="21.6" customHeight="1">
      <c r="A40" s="63">
        <v>43763</v>
      </c>
      <c r="B40" s="64" t="s">
        <v>194</v>
      </c>
      <c r="C40" s="64" t="s">
        <v>195</v>
      </c>
      <c r="D40" s="65" t="s">
        <v>196</v>
      </c>
      <c r="E40" s="22" t="s">
        <v>52</v>
      </c>
      <c r="F40" s="65" t="s">
        <v>71</v>
      </c>
      <c r="G40" s="65">
        <v>60</v>
      </c>
      <c r="H40" s="65">
        <v>5</v>
      </c>
      <c r="I40" s="32">
        <f t="shared" si="1"/>
        <v>300</v>
      </c>
      <c r="J40" s="64" t="s">
        <v>197</v>
      </c>
      <c r="K40" s="65"/>
      <c r="L40" s="35" t="s">
        <v>84</v>
      </c>
      <c r="M40" s="65"/>
    </row>
    <row r="41" spans="1:13" ht="21.6" customHeight="1">
      <c r="A41" s="63">
        <v>43763</v>
      </c>
      <c r="B41" s="64" t="s">
        <v>198</v>
      </c>
      <c r="C41" s="64" t="s">
        <v>105</v>
      </c>
      <c r="D41" s="65" t="s">
        <v>106</v>
      </c>
      <c r="E41" s="22" t="s">
        <v>52</v>
      </c>
      <c r="F41" s="65" t="s">
        <v>71</v>
      </c>
      <c r="G41" s="65">
        <v>60</v>
      </c>
      <c r="H41" s="65">
        <v>6</v>
      </c>
      <c r="I41" s="32">
        <f t="shared" si="1"/>
        <v>360</v>
      </c>
      <c r="J41" s="64" t="s">
        <v>199</v>
      </c>
      <c r="K41" s="65"/>
      <c r="L41" s="35" t="s">
        <v>84</v>
      </c>
      <c r="M41" s="65"/>
    </row>
    <row r="42" spans="1:13" ht="21.6" customHeight="1">
      <c r="A42" s="63">
        <v>43763</v>
      </c>
      <c r="B42" s="64" t="s">
        <v>200</v>
      </c>
      <c r="C42" s="64" t="s">
        <v>82</v>
      </c>
      <c r="D42" s="65" t="s">
        <v>83</v>
      </c>
      <c r="E42" s="22" t="s">
        <v>52</v>
      </c>
      <c r="F42" s="65" t="s">
        <v>81</v>
      </c>
      <c r="G42" s="65">
        <v>60</v>
      </c>
      <c r="H42" s="65">
        <v>2</v>
      </c>
      <c r="I42" s="32">
        <f t="shared" si="1"/>
        <v>120</v>
      </c>
      <c r="J42" s="64" t="s">
        <v>202</v>
      </c>
      <c r="K42" s="65"/>
      <c r="L42" s="35" t="s">
        <v>84</v>
      </c>
      <c r="M42" s="65"/>
    </row>
    <row r="43" spans="1:13" ht="21.6" customHeight="1">
      <c r="A43" s="63">
        <v>43739</v>
      </c>
      <c r="B43" s="64" t="s">
        <v>209</v>
      </c>
      <c r="C43" s="64" t="s">
        <v>210</v>
      </c>
      <c r="D43" s="65" t="s">
        <v>211</v>
      </c>
      <c r="E43" s="22" t="s">
        <v>52</v>
      </c>
      <c r="F43" s="65" t="s">
        <v>81</v>
      </c>
      <c r="G43" s="65">
        <v>60</v>
      </c>
      <c r="H43" s="65">
        <v>3</v>
      </c>
      <c r="I43" s="32">
        <f t="shared" si="1"/>
        <v>180</v>
      </c>
      <c r="J43" s="64" t="s">
        <v>212</v>
      </c>
      <c r="K43" s="65"/>
      <c r="L43" s="35" t="s">
        <v>84</v>
      </c>
      <c r="M43" s="65"/>
    </row>
    <row r="44" spans="1:13" ht="21.6" customHeight="1">
      <c r="A44" s="63">
        <v>43739</v>
      </c>
      <c r="B44" s="74" t="s">
        <v>221</v>
      </c>
      <c r="C44" s="64" t="s">
        <v>222</v>
      </c>
      <c r="D44" s="65" t="s">
        <v>223</v>
      </c>
      <c r="E44" s="22" t="s">
        <v>52</v>
      </c>
      <c r="F44" s="65" t="s">
        <v>71</v>
      </c>
      <c r="G44" s="65">
        <v>60</v>
      </c>
      <c r="H44" s="65">
        <v>9</v>
      </c>
      <c r="I44" s="32">
        <f t="shared" si="1"/>
        <v>540</v>
      </c>
      <c r="J44" s="64" t="s">
        <v>224</v>
      </c>
      <c r="K44" s="65"/>
      <c r="L44" s="35" t="s">
        <v>84</v>
      </c>
      <c r="M44" s="65"/>
    </row>
    <row r="45" spans="1:13" ht="21.6" customHeight="1">
      <c r="A45" s="63">
        <v>43739</v>
      </c>
      <c r="B45" s="74" t="s">
        <v>228</v>
      </c>
      <c r="C45" s="64" t="s">
        <v>229</v>
      </c>
      <c r="D45" s="65" t="s">
        <v>230</v>
      </c>
      <c r="E45" s="22" t="s">
        <v>52</v>
      </c>
      <c r="F45" s="65" t="s">
        <v>81</v>
      </c>
      <c r="G45" s="65">
        <v>60</v>
      </c>
      <c r="H45" s="65">
        <v>1</v>
      </c>
      <c r="I45" s="32">
        <f t="shared" si="1"/>
        <v>60</v>
      </c>
      <c r="J45" s="64" t="s">
        <v>231</v>
      </c>
      <c r="K45" s="65"/>
      <c r="L45" s="35" t="s">
        <v>84</v>
      </c>
      <c r="M45" s="65"/>
    </row>
    <row r="46" spans="1:13" ht="21.6" customHeight="1">
      <c r="A46" s="63">
        <v>43739</v>
      </c>
      <c r="B46" s="74" t="s">
        <v>235</v>
      </c>
      <c r="C46" s="64" t="s">
        <v>233</v>
      </c>
      <c r="D46" s="65" t="s">
        <v>237</v>
      </c>
      <c r="E46" s="22" t="s">
        <v>52</v>
      </c>
      <c r="F46" s="65" t="s">
        <v>81</v>
      </c>
      <c r="G46" s="65">
        <v>60</v>
      </c>
      <c r="H46" s="65">
        <v>3</v>
      </c>
      <c r="I46" s="32">
        <f t="shared" si="1"/>
        <v>180</v>
      </c>
      <c r="J46" s="38" t="s">
        <v>236</v>
      </c>
      <c r="K46" s="65"/>
      <c r="L46" s="35" t="s">
        <v>84</v>
      </c>
      <c r="M46" s="65"/>
    </row>
    <row r="47" spans="1:13" ht="21.6" customHeight="1">
      <c r="A47" s="63">
        <v>43739</v>
      </c>
      <c r="B47" s="74" t="s">
        <v>239</v>
      </c>
      <c r="C47" s="64" t="s">
        <v>99</v>
      </c>
      <c r="D47" s="65" t="s">
        <v>100</v>
      </c>
      <c r="E47" s="22" t="s">
        <v>52</v>
      </c>
      <c r="F47" s="65" t="s">
        <v>81</v>
      </c>
      <c r="G47" s="65">
        <v>60</v>
      </c>
      <c r="H47" s="65">
        <v>5</v>
      </c>
      <c r="I47" s="32">
        <f t="shared" si="1"/>
        <v>300</v>
      </c>
      <c r="J47" s="64" t="s">
        <v>240</v>
      </c>
      <c r="K47" s="66"/>
      <c r="L47" s="35" t="s">
        <v>84</v>
      </c>
      <c r="M47" s="65"/>
    </row>
    <row r="48" spans="1:13" ht="21.6" customHeight="1">
      <c r="A48" s="63">
        <v>43739</v>
      </c>
      <c r="B48" s="74" t="s">
        <v>241</v>
      </c>
      <c r="C48" s="64" t="s">
        <v>242</v>
      </c>
      <c r="D48" s="65" t="s">
        <v>243</v>
      </c>
      <c r="E48" s="22" t="s">
        <v>52</v>
      </c>
      <c r="F48" s="65" t="s">
        <v>81</v>
      </c>
      <c r="G48" s="65">
        <v>60</v>
      </c>
      <c r="H48" s="65">
        <v>1</v>
      </c>
      <c r="I48" s="32">
        <f t="shared" si="1"/>
        <v>60</v>
      </c>
      <c r="J48" s="64" t="s">
        <v>244</v>
      </c>
      <c r="K48" s="65"/>
      <c r="L48" s="35" t="s">
        <v>84</v>
      </c>
      <c r="M48" s="65"/>
    </row>
    <row r="49" spans="1:13" ht="21.6" customHeight="1">
      <c r="A49" s="63">
        <v>43748</v>
      </c>
      <c r="B49" s="74" t="s">
        <v>255</v>
      </c>
      <c r="C49" s="64" t="s">
        <v>256</v>
      </c>
      <c r="D49" s="65" t="s">
        <v>257</v>
      </c>
      <c r="E49" s="22" t="s">
        <v>52</v>
      </c>
      <c r="F49" s="65" t="s">
        <v>81</v>
      </c>
      <c r="G49" s="65">
        <v>60</v>
      </c>
      <c r="H49" s="65">
        <v>10</v>
      </c>
      <c r="I49" s="32">
        <f t="shared" si="1"/>
        <v>600</v>
      </c>
      <c r="J49" s="64" t="s">
        <v>258</v>
      </c>
      <c r="K49" s="65"/>
      <c r="L49" s="35" t="s">
        <v>84</v>
      </c>
      <c r="M49" s="65"/>
    </row>
    <row r="50" spans="1:13" ht="21.6" customHeight="1">
      <c r="A50" s="63">
        <v>43748</v>
      </c>
      <c r="B50" s="74" t="s">
        <v>259</v>
      </c>
      <c r="C50" s="64" t="s">
        <v>260</v>
      </c>
      <c r="D50" s="65" t="s">
        <v>261</v>
      </c>
      <c r="E50" s="22" t="s">
        <v>52</v>
      </c>
      <c r="F50" s="65" t="s">
        <v>81</v>
      </c>
      <c r="G50" s="65">
        <v>60</v>
      </c>
      <c r="H50" s="65">
        <v>4</v>
      </c>
      <c r="I50" s="32">
        <f t="shared" si="1"/>
        <v>240</v>
      </c>
      <c r="J50" s="64" t="s">
        <v>262</v>
      </c>
      <c r="K50" s="65"/>
      <c r="L50" s="35" t="s">
        <v>84</v>
      </c>
      <c r="M50" s="65"/>
    </row>
    <row r="51" spans="1:13" ht="21.6" customHeight="1">
      <c r="A51" s="63">
        <v>43753</v>
      </c>
      <c r="B51" s="74" t="s">
        <v>270</v>
      </c>
      <c r="C51" s="64" t="s">
        <v>102</v>
      </c>
      <c r="D51" s="65" t="s">
        <v>103</v>
      </c>
      <c r="E51" s="22" t="s">
        <v>52</v>
      </c>
      <c r="F51" s="65" t="s">
        <v>81</v>
      </c>
      <c r="G51" s="65">
        <v>60</v>
      </c>
      <c r="H51" s="65">
        <v>2</v>
      </c>
      <c r="I51" s="32">
        <f t="shared" si="1"/>
        <v>120</v>
      </c>
      <c r="J51" s="64" t="s">
        <v>271</v>
      </c>
      <c r="K51" s="65"/>
      <c r="L51" s="35" t="s">
        <v>84</v>
      </c>
      <c r="M51" s="65"/>
    </row>
    <row r="52" spans="1:13" ht="21.6" customHeight="1">
      <c r="A52" s="63">
        <v>43755</v>
      </c>
      <c r="B52" s="74" t="s">
        <v>280</v>
      </c>
      <c r="C52" s="64" t="s">
        <v>281</v>
      </c>
      <c r="D52" s="65" t="s">
        <v>282</v>
      </c>
      <c r="E52" s="22" t="s">
        <v>52</v>
      </c>
      <c r="F52" s="65" t="s">
        <v>81</v>
      </c>
      <c r="G52" s="65">
        <v>60</v>
      </c>
      <c r="H52" s="65">
        <v>5</v>
      </c>
      <c r="I52" s="32">
        <f t="shared" si="1"/>
        <v>300</v>
      </c>
      <c r="J52" s="64" t="s">
        <v>283</v>
      </c>
      <c r="K52" s="65"/>
      <c r="L52" s="35" t="s">
        <v>84</v>
      </c>
      <c r="M52" s="65"/>
    </row>
    <row r="53" spans="1:13" ht="21.6" customHeight="1">
      <c r="A53" s="63">
        <v>43755</v>
      </c>
      <c r="B53" s="74" t="s">
        <v>286</v>
      </c>
      <c r="C53" s="64" t="s">
        <v>108</v>
      </c>
      <c r="D53" s="65" t="s">
        <v>109</v>
      </c>
      <c r="E53" s="22" t="s">
        <v>52</v>
      </c>
      <c r="F53" s="65" t="s">
        <v>81</v>
      </c>
      <c r="G53" s="65">
        <v>60</v>
      </c>
      <c r="H53" s="65">
        <v>4</v>
      </c>
      <c r="I53" s="32">
        <f t="shared" si="1"/>
        <v>240</v>
      </c>
      <c r="J53" s="64" t="s">
        <v>287</v>
      </c>
      <c r="K53" s="65"/>
      <c r="L53" s="35" t="s">
        <v>84</v>
      </c>
      <c r="M53" s="65"/>
    </row>
    <row r="54" spans="1:13" ht="21.6" customHeight="1">
      <c r="A54" s="63">
        <v>43755</v>
      </c>
      <c r="B54" s="74" t="s">
        <v>288</v>
      </c>
      <c r="C54" s="64" t="s">
        <v>289</v>
      </c>
      <c r="D54" s="65" t="s">
        <v>290</v>
      </c>
      <c r="E54" s="22" t="s">
        <v>52</v>
      </c>
      <c r="F54" s="65" t="s">
        <v>81</v>
      </c>
      <c r="G54" s="65">
        <v>60</v>
      </c>
      <c r="H54" s="65">
        <v>5</v>
      </c>
      <c r="I54" s="32">
        <f t="shared" si="1"/>
        <v>300</v>
      </c>
      <c r="J54" s="64" t="s">
        <v>291</v>
      </c>
      <c r="K54" s="65"/>
      <c r="L54" s="35" t="s">
        <v>84</v>
      </c>
      <c r="M54" s="65"/>
    </row>
    <row r="55" spans="1:13" ht="21.6" customHeight="1">
      <c r="A55" s="67">
        <v>43679</v>
      </c>
      <c r="B55" s="64" t="s">
        <v>298</v>
      </c>
      <c r="C55" s="64" t="s">
        <v>299</v>
      </c>
      <c r="D55" s="65" t="s">
        <v>300</v>
      </c>
      <c r="E55" s="22" t="s">
        <v>52</v>
      </c>
      <c r="F55" s="65" t="s">
        <v>81</v>
      </c>
      <c r="G55" s="65">
        <v>60</v>
      </c>
      <c r="H55" s="65">
        <v>2</v>
      </c>
      <c r="I55" s="32">
        <f t="shared" si="1"/>
        <v>120</v>
      </c>
      <c r="J55" s="64" t="s">
        <v>301</v>
      </c>
      <c r="K55" s="65"/>
      <c r="L55" s="35" t="s">
        <v>78</v>
      </c>
      <c r="M55" s="65"/>
    </row>
    <row r="56" spans="1:13" ht="21.6" customHeight="1">
      <c r="A56" s="67">
        <v>43769</v>
      </c>
      <c r="B56" s="64" t="s">
        <v>308</v>
      </c>
      <c r="C56" s="64" t="s">
        <v>309</v>
      </c>
      <c r="D56" s="65" t="s">
        <v>310</v>
      </c>
      <c r="E56" s="22" t="s">
        <v>52</v>
      </c>
      <c r="F56" s="65" t="s">
        <v>81</v>
      </c>
      <c r="G56" s="65">
        <v>60</v>
      </c>
      <c r="H56" s="65">
        <v>10</v>
      </c>
      <c r="I56" s="32">
        <f t="shared" si="1"/>
        <v>600</v>
      </c>
      <c r="J56" s="64" t="s">
        <v>311</v>
      </c>
      <c r="K56" s="65"/>
      <c r="L56" s="35" t="s">
        <v>78</v>
      </c>
      <c r="M56" s="65"/>
    </row>
    <row r="57" spans="1:13" ht="21.6" customHeight="1">
      <c r="A57" s="67">
        <v>43769</v>
      </c>
      <c r="B57" s="64" t="s">
        <v>312</v>
      </c>
      <c r="C57" s="64"/>
      <c r="D57" s="65"/>
      <c r="E57" s="22" t="s">
        <v>52</v>
      </c>
      <c r="F57" s="65" t="s">
        <v>81</v>
      </c>
      <c r="G57" s="65">
        <v>60</v>
      </c>
      <c r="H57" s="65">
        <v>37</v>
      </c>
      <c r="I57" s="32">
        <f t="shared" si="1"/>
        <v>2220</v>
      </c>
      <c r="J57" s="64"/>
      <c r="K57" s="65"/>
      <c r="L57" s="35" t="s">
        <v>313</v>
      </c>
      <c r="M57" s="65"/>
    </row>
    <row r="58" spans="1:13" ht="21.6" customHeight="1">
      <c r="A58" s="67">
        <v>43740</v>
      </c>
      <c r="B58" s="64" t="s">
        <v>319</v>
      </c>
      <c r="C58" s="64" t="s">
        <v>314</v>
      </c>
      <c r="D58" s="65" t="s">
        <v>315</v>
      </c>
      <c r="E58" s="22" t="s">
        <v>52</v>
      </c>
      <c r="F58" s="65" t="s">
        <v>81</v>
      </c>
      <c r="G58" s="65">
        <v>60</v>
      </c>
      <c r="H58" s="65">
        <v>2</v>
      </c>
      <c r="I58" s="32">
        <f t="shared" si="1"/>
        <v>120</v>
      </c>
      <c r="J58" s="64" t="s">
        <v>316</v>
      </c>
      <c r="K58" s="65"/>
      <c r="L58" s="35" t="s">
        <v>70</v>
      </c>
      <c r="M58" s="65"/>
    </row>
    <row r="59" spans="1:13" ht="21.6" customHeight="1">
      <c r="A59" s="63">
        <v>43755</v>
      </c>
      <c r="B59" s="64" t="s">
        <v>130</v>
      </c>
      <c r="C59" s="64" t="s">
        <v>131</v>
      </c>
      <c r="D59" s="65" t="s">
        <v>132</v>
      </c>
      <c r="E59" s="22" t="s">
        <v>52</v>
      </c>
      <c r="F59" s="65" t="s">
        <v>71</v>
      </c>
      <c r="G59" s="65">
        <v>60</v>
      </c>
      <c r="H59" s="65">
        <v>3</v>
      </c>
      <c r="I59" s="32">
        <f t="shared" si="1"/>
        <v>180</v>
      </c>
      <c r="J59" s="64" t="s">
        <v>133</v>
      </c>
      <c r="K59" s="65"/>
      <c r="L59" s="35" t="s">
        <v>84</v>
      </c>
      <c r="M59" s="65"/>
    </row>
    <row r="60" spans="1:13" ht="21.6" customHeight="1">
      <c r="A60" s="63">
        <v>43755</v>
      </c>
      <c r="B60" s="64" t="s">
        <v>134</v>
      </c>
      <c r="C60" s="64" t="s">
        <v>82</v>
      </c>
      <c r="D60" s="65" t="s">
        <v>83</v>
      </c>
      <c r="E60" s="22" t="s">
        <v>52</v>
      </c>
      <c r="F60" s="65" t="s">
        <v>71</v>
      </c>
      <c r="G60" s="65">
        <v>60</v>
      </c>
      <c r="H60" s="65">
        <v>2</v>
      </c>
      <c r="I60" s="32">
        <f t="shared" si="1"/>
        <v>120</v>
      </c>
      <c r="J60" s="64" t="s">
        <v>146</v>
      </c>
      <c r="K60" s="65"/>
      <c r="L60" s="35" t="s">
        <v>84</v>
      </c>
      <c r="M60" s="65"/>
    </row>
    <row r="61" spans="1:13" ht="21.6" customHeight="1">
      <c r="A61" s="63">
        <v>43762</v>
      </c>
      <c r="B61" s="64" t="s">
        <v>136</v>
      </c>
      <c r="C61" s="64" t="s">
        <v>149</v>
      </c>
      <c r="D61" s="65" t="s">
        <v>150</v>
      </c>
      <c r="E61" s="22" t="s">
        <v>52</v>
      </c>
      <c r="F61" s="35" t="s">
        <v>71</v>
      </c>
      <c r="G61" s="65">
        <v>60</v>
      </c>
      <c r="H61" s="65">
        <v>6</v>
      </c>
      <c r="I61" s="32">
        <f t="shared" si="1"/>
        <v>360</v>
      </c>
      <c r="J61" s="64" t="s">
        <v>151</v>
      </c>
      <c r="K61" s="65"/>
      <c r="L61" s="35" t="s">
        <v>84</v>
      </c>
      <c r="M61" s="65"/>
    </row>
    <row r="62" spans="1:13" ht="21.6" customHeight="1">
      <c r="A62" s="67">
        <v>43769</v>
      </c>
      <c r="B62" s="64" t="s">
        <v>356</v>
      </c>
      <c r="C62" s="64" t="s">
        <v>101</v>
      </c>
      <c r="D62" s="65" t="s">
        <v>357</v>
      </c>
      <c r="E62" s="22" t="s">
        <v>52</v>
      </c>
      <c r="F62" s="65" t="s">
        <v>81</v>
      </c>
      <c r="G62" s="65">
        <v>60</v>
      </c>
      <c r="H62" s="65">
        <v>2</v>
      </c>
      <c r="I62" s="32">
        <f t="shared" si="1"/>
        <v>120</v>
      </c>
      <c r="J62" s="64" t="s">
        <v>358</v>
      </c>
      <c r="K62" s="65"/>
      <c r="L62" s="35" t="s">
        <v>70</v>
      </c>
      <c r="M62" s="65"/>
    </row>
    <row r="63" spans="1:13" ht="21.6" customHeight="1">
      <c r="A63" s="67">
        <v>43769</v>
      </c>
      <c r="B63" s="64" t="s">
        <v>359</v>
      </c>
      <c r="C63" s="64" t="s">
        <v>332</v>
      </c>
      <c r="D63" s="65" t="s">
        <v>360</v>
      </c>
      <c r="E63" s="22" t="s">
        <v>52</v>
      </c>
      <c r="F63" s="65" t="s">
        <v>81</v>
      </c>
      <c r="G63" s="65">
        <v>60</v>
      </c>
      <c r="H63" s="65">
        <v>5</v>
      </c>
      <c r="I63" s="32">
        <f t="shared" si="1"/>
        <v>300</v>
      </c>
      <c r="J63" s="64" t="s">
        <v>361</v>
      </c>
      <c r="K63" s="65"/>
      <c r="L63" s="35" t="s">
        <v>70</v>
      </c>
      <c r="M63" s="65"/>
    </row>
    <row r="64" spans="1:13" ht="21.6" customHeight="1">
      <c r="A64" s="63">
        <v>43743</v>
      </c>
      <c r="B64" s="74" t="s">
        <v>246</v>
      </c>
      <c r="C64" s="64" t="s">
        <v>247</v>
      </c>
      <c r="D64" s="65" t="s">
        <v>248</v>
      </c>
      <c r="E64" s="65" t="s">
        <v>104</v>
      </c>
      <c r="F64" s="65" t="s">
        <v>86</v>
      </c>
      <c r="G64" s="65">
        <v>50</v>
      </c>
      <c r="H64" s="65">
        <v>1</v>
      </c>
      <c r="I64" s="32">
        <f t="shared" si="1"/>
        <v>50</v>
      </c>
      <c r="J64" s="64"/>
      <c r="K64" s="65"/>
      <c r="L64" s="35" t="s">
        <v>84</v>
      </c>
      <c r="M64" s="65"/>
    </row>
    <row r="65" spans="1:13" ht="21.6" customHeight="1">
      <c r="A65" s="67">
        <v>43766</v>
      </c>
      <c r="B65" s="64" t="s">
        <v>350</v>
      </c>
      <c r="C65" s="64"/>
      <c r="D65" s="65"/>
      <c r="E65" s="65" t="s">
        <v>351</v>
      </c>
      <c r="F65" s="65" t="s">
        <v>81</v>
      </c>
      <c r="G65" s="65">
        <v>30</v>
      </c>
      <c r="H65" s="65">
        <v>4</v>
      </c>
      <c r="I65" s="32">
        <f t="shared" si="1"/>
        <v>120</v>
      </c>
      <c r="J65" s="64"/>
      <c r="K65" s="65"/>
      <c r="L65" s="35" t="s">
        <v>70</v>
      </c>
      <c r="M65" s="65"/>
    </row>
    <row r="66" spans="1:13" ht="21.6" customHeight="1">
      <c r="A66" s="67">
        <v>43743</v>
      </c>
      <c r="B66" s="64" t="s">
        <v>338</v>
      </c>
      <c r="C66" s="64"/>
      <c r="D66" s="65"/>
      <c r="E66" s="65" t="s">
        <v>339</v>
      </c>
      <c r="F66" s="65" t="s">
        <v>81</v>
      </c>
      <c r="G66" s="65">
        <v>20</v>
      </c>
      <c r="H66" s="65">
        <v>60</v>
      </c>
      <c r="I66" s="32">
        <f t="shared" si="1"/>
        <v>1200</v>
      </c>
      <c r="J66" s="64" t="s">
        <v>340</v>
      </c>
      <c r="K66" s="65"/>
      <c r="L66" s="35" t="s">
        <v>70</v>
      </c>
      <c r="M66" s="65"/>
    </row>
    <row r="67" spans="1:13" ht="21.6" customHeight="1">
      <c r="A67" s="67">
        <v>43743</v>
      </c>
      <c r="B67" s="64" t="s">
        <v>338</v>
      </c>
      <c r="C67" s="64"/>
      <c r="D67" s="65"/>
      <c r="E67" s="65" t="s">
        <v>339</v>
      </c>
      <c r="F67" s="65" t="s">
        <v>81</v>
      </c>
      <c r="G67" s="65">
        <v>20</v>
      </c>
      <c r="H67" s="65">
        <v>302</v>
      </c>
      <c r="I67" s="32">
        <f t="shared" ref="I67:I98" si="2">G67*H67</f>
        <v>6040</v>
      </c>
      <c r="J67" s="64" t="s">
        <v>341</v>
      </c>
      <c r="K67" s="65"/>
      <c r="L67" s="35" t="s">
        <v>70</v>
      </c>
      <c r="M67" s="65"/>
    </row>
    <row r="68" spans="1:13" ht="21.6" customHeight="1">
      <c r="A68" s="67">
        <v>43755</v>
      </c>
      <c r="B68" s="64" t="s">
        <v>342</v>
      </c>
      <c r="C68" s="64"/>
      <c r="D68" s="65"/>
      <c r="E68" s="65" t="s">
        <v>343</v>
      </c>
      <c r="F68" s="65" t="s">
        <v>81</v>
      </c>
      <c r="G68" s="65">
        <v>30</v>
      </c>
      <c r="H68" s="65">
        <v>4</v>
      </c>
      <c r="I68" s="32">
        <f t="shared" si="2"/>
        <v>120</v>
      </c>
      <c r="J68" s="64" t="s">
        <v>340</v>
      </c>
      <c r="K68" s="65"/>
      <c r="L68" s="35" t="s">
        <v>70</v>
      </c>
      <c r="M68" s="65"/>
    </row>
    <row r="69" spans="1:13" ht="21.6" customHeight="1">
      <c r="A69" s="67">
        <v>43755</v>
      </c>
      <c r="B69" s="64" t="s">
        <v>342</v>
      </c>
      <c r="C69" s="64"/>
      <c r="D69" s="65"/>
      <c r="E69" s="65" t="s">
        <v>343</v>
      </c>
      <c r="F69" s="65" t="s">
        <v>81</v>
      </c>
      <c r="G69" s="65">
        <v>30</v>
      </c>
      <c r="H69" s="65">
        <v>8</v>
      </c>
      <c r="I69" s="32">
        <f t="shared" si="2"/>
        <v>240</v>
      </c>
      <c r="J69" s="64" t="s">
        <v>341</v>
      </c>
      <c r="K69" s="65"/>
      <c r="L69" s="35" t="s">
        <v>70</v>
      </c>
      <c r="M69" s="65"/>
    </row>
    <row r="70" spans="1:13" ht="21.6" customHeight="1">
      <c r="A70" s="67">
        <v>43766</v>
      </c>
      <c r="B70" s="64" t="s">
        <v>348</v>
      </c>
      <c r="C70" s="64"/>
      <c r="D70" s="65"/>
      <c r="E70" s="65" t="s">
        <v>349</v>
      </c>
      <c r="F70" s="65" t="s">
        <v>86</v>
      </c>
      <c r="G70" s="65">
        <v>50</v>
      </c>
      <c r="H70" s="65">
        <v>26</v>
      </c>
      <c r="I70" s="32">
        <f t="shared" si="2"/>
        <v>1300</v>
      </c>
      <c r="J70" s="64"/>
      <c r="K70" s="65"/>
      <c r="L70" s="35" t="s">
        <v>70</v>
      </c>
      <c r="M70" s="65"/>
    </row>
    <row r="71" spans="1:13" ht="21.6" customHeight="1">
      <c r="A71" s="67">
        <v>43743</v>
      </c>
      <c r="B71" s="64" t="s">
        <v>320</v>
      </c>
      <c r="C71" s="64"/>
      <c r="D71" s="65"/>
      <c r="E71" s="65" t="s">
        <v>325</v>
      </c>
      <c r="F71" s="65" t="s">
        <v>81</v>
      </c>
      <c r="G71" s="65">
        <v>3</v>
      </c>
      <c r="H71" s="65">
        <v>1334</v>
      </c>
      <c r="I71" s="32">
        <f t="shared" si="2"/>
        <v>4002</v>
      </c>
      <c r="J71" s="64"/>
      <c r="K71" s="65"/>
      <c r="L71" s="35" t="s">
        <v>70</v>
      </c>
      <c r="M71" s="65"/>
    </row>
    <row r="72" spans="1:13" ht="21.6" customHeight="1">
      <c r="A72" s="67">
        <v>43743</v>
      </c>
      <c r="B72" s="64" t="s">
        <v>321</v>
      </c>
      <c r="C72" s="64"/>
      <c r="D72" s="65"/>
      <c r="E72" s="65" t="s">
        <v>326</v>
      </c>
      <c r="F72" s="65" t="s">
        <v>81</v>
      </c>
      <c r="G72" s="65">
        <v>6.0003000000000001E-2</v>
      </c>
      <c r="H72" s="65">
        <v>7183</v>
      </c>
      <c r="I72" s="32">
        <f t="shared" si="2"/>
        <v>431.00154900000001</v>
      </c>
      <c r="J72" s="64"/>
      <c r="K72" s="65"/>
      <c r="L72" s="35" t="s">
        <v>70</v>
      </c>
      <c r="M72" s="65"/>
    </row>
    <row r="73" spans="1:13" ht="21.6" customHeight="1">
      <c r="A73" s="67">
        <v>43766</v>
      </c>
      <c r="B73" s="64" t="s">
        <v>352</v>
      </c>
      <c r="C73" s="64"/>
      <c r="D73" s="65"/>
      <c r="E73" s="65" t="s">
        <v>353</v>
      </c>
      <c r="F73" s="65" t="s">
        <v>81</v>
      </c>
      <c r="G73" s="65">
        <v>20</v>
      </c>
      <c r="H73" s="65">
        <v>236</v>
      </c>
      <c r="I73" s="32">
        <f t="shared" si="2"/>
        <v>4720</v>
      </c>
      <c r="J73" s="64"/>
      <c r="K73" s="65"/>
      <c r="L73" s="35" t="s">
        <v>70</v>
      </c>
      <c r="M73" s="65"/>
    </row>
    <row r="74" spans="1:13" ht="21.6" customHeight="1">
      <c r="A74" s="67">
        <v>43766</v>
      </c>
      <c r="B74" s="64" t="s">
        <v>346</v>
      </c>
      <c r="C74" s="64"/>
      <c r="D74" s="65"/>
      <c r="E74" s="65" t="s">
        <v>347</v>
      </c>
      <c r="F74" s="65" t="s">
        <v>81</v>
      </c>
      <c r="G74" s="65">
        <v>6</v>
      </c>
      <c r="H74" s="65">
        <v>626</v>
      </c>
      <c r="I74" s="32">
        <f t="shared" si="2"/>
        <v>3756</v>
      </c>
      <c r="J74" s="64"/>
      <c r="K74" s="65"/>
      <c r="L74" s="35" t="s">
        <v>70</v>
      </c>
      <c r="M74" s="65"/>
    </row>
    <row r="75" spans="1:13" ht="21.6" customHeight="1">
      <c r="A75" s="67">
        <v>43766</v>
      </c>
      <c r="B75" s="64" t="s">
        <v>354</v>
      </c>
      <c r="C75" s="64"/>
      <c r="D75" s="65" t="s">
        <v>148</v>
      </c>
      <c r="E75" s="65" t="s">
        <v>355</v>
      </c>
      <c r="F75" s="65" t="s">
        <v>81</v>
      </c>
      <c r="G75" s="65">
        <v>30</v>
      </c>
      <c r="H75" s="65">
        <v>7</v>
      </c>
      <c r="I75" s="32">
        <f t="shared" si="2"/>
        <v>210</v>
      </c>
      <c r="J75" s="64"/>
      <c r="K75" s="65"/>
      <c r="L75" s="35" t="s">
        <v>70</v>
      </c>
      <c r="M75" s="65"/>
    </row>
    <row r="76" spans="1:13" ht="21.6" customHeight="1">
      <c r="A76" s="63">
        <v>43763</v>
      </c>
      <c r="B76" s="64" t="s">
        <v>141</v>
      </c>
      <c r="C76" s="64" t="s">
        <v>163</v>
      </c>
      <c r="D76" s="65" t="s">
        <v>164</v>
      </c>
      <c r="E76" s="65" t="s">
        <v>72</v>
      </c>
      <c r="F76" s="35" t="s">
        <v>71</v>
      </c>
      <c r="G76" s="65">
        <v>6</v>
      </c>
      <c r="H76" s="65">
        <v>10</v>
      </c>
      <c r="I76" s="32">
        <f t="shared" si="2"/>
        <v>60</v>
      </c>
      <c r="J76" s="64" t="s">
        <v>74</v>
      </c>
      <c r="K76" s="65"/>
      <c r="L76" s="35" t="s">
        <v>84</v>
      </c>
      <c r="M76" s="65"/>
    </row>
    <row r="77" spans="1:13" ht="21.6" customHeight="1">
      <c r="A77" s="63">
        <v>43763</v>
      </c>
      <c r="B77" s="64" t="s">
        <v>142</v>
      </c>
      <c r="C77" s="64" t="s">
        <v>165</v>
      </c>
      <c r="D77" s="65" t="s">
        <v>166</v>
      </c>
      <c r="E77" s="65" t="s">
        <v>72</v>
      </c>
      <c r="F77" s="35" t="s">
        <v>71</v>
      </c>
      <c r="G77" s="65">
        <v>6</v>
      </c>
      <c r="H77" s="65">
        <v>10</v>
      </c>
      <c r="I77" s="32">
        <f t="shared" si="2"/>
        <v>60</v>
      </c>
      <c r="J77" s="64"/>
      <c r="K77" s="65"/>
      <c r="L77" s="35" t="s">
        <v>84</v>
      </c>
      <c r="M77" s="65"/>
    </row>
    <row r="78" spans="1:13" ht="21.6" customHeight="1">
      <c r="A78" s="63">
        <v>43763</v>
      </c>
      <c r="B78" s="64" t="s">
        <v>191</v>
      </c>
      <c r="C78" s="64" t="s">
        <v>192</v>
      </c>
      <c r="D78" s="65" t="s">
        <v>193</v>
      </c>
      <c r="E78" s="65" t="s">
        <v>72</v>
      </c>
      <c r="F78" s="65" t="s">
        <v>71</v>
      </c>
      <c r="G78" s="65">
        <v>6</v>
      </c>
      <c r="H78" s="65">
        <v>10</v>
      </c>
      <c r="I78" s="32">
        <f t="shared" si="2"/>
        <v>60</v>
      </c>
      <c r="J78" s="64"/>
      <c r="K78" s="65"/>
      <c r="L78" s="35" t="s">
        <v>84</v>
      </c>
      <c r="M78" s="65"/>
    </row>
    <row r="79" spans="1:13" ht="21.6" customHeight="1">
      <c r="A79" s="63">
        <v>43739</v>
      </c>
      <c r="B79" s="64" t="s">
        <v>201</v>
      </c>
      <c r="C79" s="64" t="s">
        <v>90</v>
      </c>
      <c r="D79" s="65" t="s">
        <v>91</v>
      </c>
      <c r="E79" s="65" t="s">
        <v>72</v>
      </c>
      <c r="F79" s="65" t="s">
        <v>81</v>
      </c>
      <c r="G79" s="65">
        <v>6</v>
      </c>
      <c r="H79" s="65">
        <v>10</v>
      </c>
      <c r="I79" s="32">
        <f t="shared" si="2"/>
        <v>60</v>
      </c>
      <c r="J79" s="64"/>
      <c r="K79" s="65"/>
      <c r="L79" s="35" t="s">
        <v>84</v>
      </c>
      <c r="M79" s="65"/>
    </row>
    <row r="80" spans="1:13" ht="21.6" customHeight="1">
      <c r="A80" s="63">
        <v>43739</v>
      </c>
      <c r="B80" s="64" t="s">
        <v>203</v>
      </c>
      <c r="C80" s="64" t="s">
        <v>204</v>
      </c>
      <c r="D80" s="65" t="s">
        <v>205</v>
      </c>
      <c r="E80" s="65" t="s">
        <v>72</v>
      </c>
      <c r="F80" s="65" t="s">
        <v>81</v>
      </c>
      <c r="G80" s="65">
        <v>6</v>
      </c>
      <c r="H80" s="65">
        <v>50</v>
      </c>
      <c r="I80" s="32">
        <f t="shared" si="2"/>
        <v>300</v>
      </c>
      <c r="J80" s="64"/>
      <c r="K80" s="65"/>
      <c r="L80" s="35" t="s">
        <v>84</v>
      </c>
      <c r="M80" s="65"/>
    </row>
    <row r="81" spans="1:13" ht="21.6" customHeight="1">
      <c r="A81" s="63">
        <v>43739</v>
      </c>
      <c r="B81" s="64" t="s">
        <v>206</v>
      </c>
      <c r="C81" s="64" t="s">
        <v>149</v>
      </c>
      <c r="D81" s="65" t="s">
        <v>150</v>
      </c>
      <c r="E81" s="65" t="s">
        <v>72</v>
      </c>
      <c r="F81" s="65" t="s">
        <v>81</v>
      </c>
      <c r="G81" s="65">
        <v>6</v>
      </c>
      <c r="H81" s="65">
        <v>3</v>
      </c>
      <c r="I81" s="32">
        <f t="shared" si="2"/>
        <v>18</v>
      </c>
      <c r="J81" s="64"/>
      <c r="K81" s="65"/>
      <c r="L81" s="35" t="s">
        <v>84</v>
      </c>
      <c r="M81" s="65"/>
    </row>
    <row r="82" spans="1:13" ht="21.6" customHeight="1">
      <c r="A82" s="63">
        <v>43739</v>
      </c>
      <c r="B82" s="64" t="s">
        <v>207</v>
      </c>
      <c r="C82" s="64" t="s">
        <v>208</v>
      </c>
      <c r="D82" s="65" t="s">
        <v>196</v>
      </c>
      <c r="E82" s="65" t="s">
        <v>72</v>
      </c>
      <c r="F82" s="65" t="s">
        <v>81</v>
      </c>
      <c r="G82" s="65">
        <v>6</v>
      </c>
      <c r="H82" s="65">
        <v>5</v>
      </c>
      <c r="I82" s="32">
        <f t="shared" si="2"/>
        <v>30</v>
      </c>
      <c r="J82" s="64"/>
      <c r="K82" s="65"/>
      <c r="L82" s="35" t="s">
        <v>84</v>
      </c>
      <c r="M82" s="65"/>
    </row>
    <row r="83" spans="1:13" ht="21.6" customHeight="1">
      <c r="A83" s="63">
        <v>43739</v>
      </c>
      <c r="B83" s="74" t="s">
        <v>215</v>
      </c>
      <c r="C83" s="64" t="s">
        <v>216</v>
      </c>
      <c r="D83" s="65" t="s">
        <v>217</v>
      </c>
      <c r="E83" s="65" t="s">
        <v>85</v>
      </c>
      <c r="F83" s="65" t="s">
        <v>81</v>
      </c>
      <c r="G83" s="65">
        <v>6</v>
      </c>
      <c r="H83" s="65">
        <v>20</v>
      </c>
      <c r="I83" s="32">
        <f t="shared" si="2"/>
        <v>120</v>
      </c>
      <c r="J83" s="64"/>
      <c r="K83" s="65"/>
      <c r="L83" s="35" t="s">
        <v>84</v>
      </c>
      <c r="M83" s="65"/>
    </row>
    <row r="84" spans="1:13" ht="21.6" customHeight="1">
      <c r="A84" s="63">
        <v>43739</v>
      </c>
      <c r="B84" s="74" t="s">
        <v>218</v>
      </c>
      <c r="C84" s="64" t="s">
        <v>219</v>
      </c>
      <c r="D84" s="65" t="s">
        <v>220</v>
      </c>
      <c r="E84" s="65" t="s">
        <v>72</v>
      </c>
      <c r="F84" s="65" t="s">
        <v>71</v>
      </c>
      <c r="G84" s="65">
        <v>6</v>
      </c>
      <c r="H84" s="65">
        <v>20</v>
      </c>
      <c r="I84" s="32">
        <f t="shared" si="2"/>
        <v>120</v>
      </c>
      <c r="J84" s="64"/>
      <c r="K84" s="65"/>
      <c r="L84" s="35" t="s">
        <v>84</v>
      </c>
      <c r="M84" s="65"/>
    </row>
    <row r="85" spans="1:13" ht="21.6" customHeight="1">
      <c r="A85" s="63">
        <v>43739</v>
      </c>
      <c r="B85" s="74" t="s">
        <v>225</v>
      </c>
      <c r="C85" s="64" t="s">
        <v>226</v>
      </c>
      <c r="D85" s="65" t="s">
        <v>227</v>
      </c>
      <c r="E85" s="65" t="s">
        <v>72</v>
      </c>
      <c r="F85" s="65" t="s">
        <v>81</v>
      </c>
      <c r="G85" s="65">
        <v>6</v>
      </c>
      <c r="H85" s="65">
        <v>5</v>
      </c>
      <c r="I85" s="32">
        <f t="shared" si="2"/>
        <v>30</v>
      </c>
      <c r="J85" s="64"/>
      <c r="K85" s="65"/>
      <c r="L85" s="35" t="s">
        <v>84</v>
      </c>
      <c r="M85" s="65"/>
    </row>
    <row r="86" spans="1:13" ht="21.6" customHeight="1">
      <c r="A86" s="63">
        <v>43746</v>
      </c>
      <c r="B86" s="74" t="s">
        <v>253</v>
      </c>
      <c r="C86" s="64" t="s">
        <v>254</v>
      </c>
      <c r="D86" s="65" t="s">
        <v>227</v>
      </c>
      <c r="E86" s="65" t="s">
        <v>85</v>
      </c>
      <c r="F86" s="65" t="s">
        <v>81</v>
      </c>
      <c r="G86" s="65">
        <v>6</v>
      </c>
      <c r="H86" s="65">
        <v>20</v>
      </c>
      <c r="I86" s="32">
        <f t="shared" si="2"/>
        <v>120</v>
      </c>
      <c r="J86" s="64"/>
      <c r="K86" s="65"/>
      <c r="L86" s="35" t="s">
        <v>84</v>
      </c>
      <c r="M86" s="65"/>
    </row>
    <row r="87" spans="1:13" ht="21.6" customHeight="1">
      <c r="A87" s="63">
        <v>43748</v>
      </c>
      <c r="B87" s="74" t="s">
        <v>255</v>
      </c>
      <c r="C87" s="64" t="s">
        <v>256</v>
      </c>
      <c r="D87" s="65" t="s">
        <v>257</v>
      </c>
      <c r="E87" s="65" t="s">
        <v>85</v>
      </c>
      <c r="F87" s="65" t="s">
        <v>81</v>
      </c>
      <c r="G87" s="65">
        <v>6</v>
      </c>
      <c r="H87" s="65">
        <v>20</v>
      </c>
      <c r="I87" s="32">
        <f t="shared" si="2"/>
        <v>120</v>
      </c>
      <c r="J87" s="64"/>
      <c r="K87" s="65"/>
      <c r="L87" s="35" t="s">
        <v>84</v>
      </c>
      <c r="M87" s="65"/>
    </row>
    <row r="88" spans="1:13" ht="21.6" customHeight="1">
      <c r="A88" s="63">
        <v>43750</v>
      </c>
      <c r="B88" s="74" t="s">
        <v>265</v>
      </c>
      <c r="C88" s="64" t="s">
        <v>266</v>
      </c>
      <c r="D88" s="65" t="s">
        <v>267</v>
      </c>
      <c r="E88" s="65" t="s">
        <v>85</v>
      </c>
      <c r="F88" s="65" t="s">
        <v>81</v>
      </c>
      <c r="G88" s="65">
        <v>6</v>
      </c>
      <c r="H88" s="65">
        <v>10</v>
      </c>
      <c r="I88" s="32">
        <f t="shared" si="2"/>
        <v>60</v>
      </c>
      <c r="J88" s="64"/>
      <c r="K88" s="65"/>
      <c r="L88" s="35" t="s">
        <v>84</v>
      </c>
      <c r="M88" s="65"/>
    </row>
    <row r="89" spans="1:13" ht="21.6" customHeight="1">
      <c r="A89" s="63">
        <v>43755</v>
      </c>
      <c r="B89" s="74" t="s">
        <v>285</v>
      </c>
      <c r="C89" s="64" t="s">
        <v>281</v>
      </c>
      <c r="D89" s="65" t="s">
        <v>282</v>
      </c>
      <c r="E89" s="65" t="s">
        <v>85</v>
      </c>
      <c r="F89" s="65" t="s">
        <v>81</v>
      </c>
      <c r="G89" s="65">
        <v>6</v>
      </c>
      <c r="H89" s="65">
        <v>25</v>
      </c>
      <c r="I89" s="32">
        <f t="shared" si="2"/>
        <v>150</v>
      </c>
      <c r="J89" s="64"/>
      <c r="K89" s="65"/>
      <c r="L89" s="35" t="s">
        <v>84</v>
      </c>
      <c r="M89" s="65"/>
    </row>
    <row r="90" spans="1:13" ht="21.6" customHeight="1">
      <c r="A90" s="67">
        <v>43769</v>
      </c>
      <c r="B90" s="64" t="s">
        <v>312</v>
      </c>
      <c r="C90" s="64"/>
      <c r="D90" s="65"/>
      <c r="E90" s="65" t="s">
        <v>85</v>
      </c>
      <c r="F90" s="65" t="s">
        <v>81</v>
      </c>
      <c r="G90" s="65">
        <v>6</v>
      </c>
      <c r="H90" s="65">
        <v>180</v>
      </c>
      <c r="I90" s="32">
        <f t="shared" si="2"/>
        <v>1080</v>
      </c>
      <c r="J90" s="64"/>
      <c r="K90" s="65"/>
      <c r="L90" s="35" t="s">
        <v>313</v>
      </c>
      <c r="M90" s="65"/>
    </row>
    <row r="91" spans="1:13" ht="21.6" customHeight="1">
      <c r="A91" s="67">
        <v>43753</v>
      </c>
      <c r="B91" s="64" t="s">
        <v>327</v>
      </c>
      <c r="C91" s="64" t="s">
        <v>75</v>
      </c>
      <c r="D91" s="65" t="s">
        <v>76</v>
      </c>
      <c r="E91" s="65" t="s">
        <v>72</v>
      </c>
      <c r="F91" s="65" t="s">
        <v>81</v>
      </c>
      <c r="G91" s="65">
        <v>6</v>
      </c>
      <c r="H91" s="65">
        <v>25</v>
      </c>
      <c r="I91" s="32">
        <f t="shared" si="2"/>
        <v>150</v>
      </c>
      <c r="J91" s="64"/>
      <c r="K91" s="65"/>
      <c r="L91" s="35" t="s">
        <v>70</v>
      </c>
      <c r="M91" s="65"/>
    </row>
    <row r="92" spans="1:13" ht="21.6" customHeight="1">
      <c r="A92" s="67">
        <v>43753</v>
      </c>
      <c r="B92" s="64" t="s">
        <v>328</v>
      </c>
      <c r="C92" s="64"/>
      <c r="D92" s="65" t="s">
        <v>329</v>
      </c>
      <c r="E92" s="65" t="s">
        <v>72</v>
      </c>
      <c r="F92" s="65" t="s">
        <v>81</v>
      </c>
      <c r="G92" s="65">
        <v>6</v>
      </c>
      <c r="H92" s="65">
        <v>10</v>
      </c>
      <c r="I92" s="32">
        <f t="shared" si="2"/>
        <v>60</v>
      </c>
      <c r="J92" s="64"/>
      <c r="K92" s="65"/>
      <c r="L92" s="35" t="s">
        <v>70</v>
      </c>
      <c r="M92" s="65"/>
    </row>
    <row r="93" spans="1:13" ht="21.6" customHeight="1">
      <c r="A93" s="67">
        <v>43754</v>
      </c>
      <c r="B93" s="64" t="s">
        <v>330</v>
      </c>
      <c r="C93" s="64" t="s">
        <v>332</v>
      </c>
      <c r="D93" s="65" t="s">
        <v>333</v>
      </c>
      <c r="E93" s="65" t="s">
        <v>85</v>
      </c>
      <c r="F93" s="65" t="s">
        <v>81</v>
      </c>
      <c r="G93" s="65">
        <v>6</v>
      </c>
      <c r="H93" s="65">
        <v>10</v>
      </c>
      <c r="I93" s="32">
        <f t="shared" si="2"/>
        <v>60</v>
      </c>
      <c r="J93" s="64"/>
      <c r="K93" s="65"/>
      <c r="L93" s="35" t="s">
        <v>70</v>
      </c>
      <c r="M93" s="65"/>
    </row>
    <row r="94" spans="1:13" ht="21.6" customHeight="1">
      <c r="A94" s="67">
        <v>43759</v>
      </c>
      <c r="B94" s="64" t="s">
        <v>337</v>
      </c>
      <c r="C94" s="64" t="s">
        <v>250</v>
      </c>
      <c r="D94" s="65" t="s">
        <v>251</v>
      </c>
      <c r="E94" s="35" t="s">
        <v>85</v>
      </c>
      <c r="F94" s="65" t="s">
        <v>81</v>
      </c>
      <c r="G94" s="65">
        <v>6</v>
      </c>
      <c r="H94" s="65">
        <v>10</v>
      </c>
      <c r="I94" s="32">
        <f t="shared" si="2"/>
        <v>60</v>
      </c>
      <c r="J94" s="64"/>
      <c r="K94" s="65"/>
      <c r="L94" s="35" t="s">
        <v>70</v>
      </c>
      <c r="M94" s="65"/>
    </row>
    <row r="95" spans="1:13" ht="21.6" customHeight="1">
      <c r="A95" s="67">
        <v>43769</v>
      </c>
      <c r="B95" s="64" t="s">
        <v>362</v>
      </c>
      <c r="C95" s="64" t="s">
        <v>363</v>
      </c>
      <c r="D95" s="35" t="s">
        <v>70</v>
      </c>
      <c r="E95" s="65" t="s">
        <v>72</v>
      </c>
      <c r="F95" s="65" t="s">
        <v>81</v>
      </c>
      <c r="G95" s="65">
        <v>6</v>
      </c>
      <c r="H95" s="65">
        <v>16</v>
      </c>
      <c r="I95" s="32">
        <f t="shared" si="2"/>
        <v>96</v>
      </c>
      <c r="J95" s="64"/>
      <c r="K95" s="65"/>
      <c r="L95" s="35" t="s">
        <v>70</v>
      </c>
      <c r="M95" s="65"/>
    </row>
    <row r="96" spans="1:13" ht="21.6" customHeight="1">
      <c r="A96" s="63">
        <v>43755</v>
      </c>
      <c r="B96" s="74" t="s">
        <v>292</v>
      </c>
      <c r="C96" s="64" t="s">
        <v>293</v>
      </c>
      <c r="D96" s="65" t="s">
        <v>294</v>
      </c>
      <c r="E96" s="65" t="s">
        <v>72</v>
      </c>
      <c r="F96" s="65" t="s">
        <v>81</v>
      </c>
      <c r="G96" s="65">
        <v>6</v>
      </c>
      <c r="H96" s="65">
        <v>20</v>
      </c>
      <c r="I96" s="32">
        <f t="shared" si="2"/>
        <v>120</v>
      </c>
      <c r="J96" s="64" t="s">
        <v>94</v>
      </c>
      <c r="K96" s="65"/>
      <c r="L96" s="35" t="s">
        <v>84</v>
      </c>
      <c r="M96" s="65"/>
    </row>
    <row r="97" spans="1:13" ht="21.6" customHeight="1">
      <c r="A97" s="63">
        <v>43755</v>
      </c>
      <c r="B97" s="64" t="s">
        <v>114</v>
      </c>
      <c r="C97" s="64" t="s">
        <v>115</v>
      </c>
      <c r="D97" s="65" t="s">
        <v>116</v>
      </c>
      <c r="E97" s="35" t="s">
        <v>72</v>
      </c>
      <c r="F97" s="35" t="s">
        <v>71</v>
      </c>
      <c r="G97" s="65">
        <v>6</v>
      </c>
      <c r="H97" s="65">
        <v>20</v>
      </c>
      <c r="I97" s="32">
        <f t="shared" si="2"/>
        <v>120</v>
      </c>
      <c r="J97" s="64"/>
      <c r="K97" s="65"/>
      <c r="L97" s="35" t="s">
        <v>84</v>
      </c>
      <c r="M97" s="65"/>
    </row>
    <row r="98" spans="1:13" ht="21.6" customHeight="1">
      <c r="A98" s="63">
        <v>43755</v>
      </c>
      <c r="B98" s="64" t="s">
        <v>117</v>
      </c>
      <c r="C98" s="64" t="s">
        <v>119</v>
      </c>
      <c r="D98" s="65" t="s">
        <v>120</v>
      </c>
      <c r="E98" s="35" t="s">
        <v>72</v>
      </c>
      <c r="F98" s="35" t="s">
        <v>71</v>
      </c>
      <c r="G98" s="65">
        <v>6</v>
      </c>
      <c r="H98" s="65">
        <v>10</v>
      </c>
      <c r="I98" s="32">
        <f t="shared" si="2"/>
        <v>60</v>
      </c>
      <c r="J98" s="64"/>
      <c r="K98" s="65"/>
      <c r="L98" s="35" t="s">
        <v>84</v>
      </c>
      <c r="M98" s="65"/>
    </row>
    <row r="99" spans="1:13" ht="21.6" customHeight="1">
      <c r="A99" s="63">
        <v>43755</v>
      </c>
      <c r="B99" s="64" t="s">
        <v>118</v>
      </c>
      <c r="C99" s="64" t="s">
        <v>121</v>
      </c>
      <c r="D99" s="65" t="s">
        <v>122</v>
      </c>
      <c r="E99" s="35" t="s">
        <v>72</v>
      </c>
      <c r="F99" s="35" t="s">
        <v>71</v>
      </c>
      <c r="G99" s="65">
        <v>6</v>
      </c>
      <c r="H99" s="65">
        <v>5</v>
      </c>
      <c r="I99" s="32">
        <f t="shared" ref="I99:I130" si="3">G99*H99</f>
        <v>30</v>
      </c>
      <c r="J99" s="64"/>
      <c r="K99" s="65"/>
      <c r="L99" s="35" t="s">
        <v>84</v>
      </c>
      <c r="M99" s="65"/>
    </row>
    <row r="100" spans="1:13" ht="21.6" customHeight="1">
      <c r="A100" s="63">
        <v>43755</v>
      </c>
      <c r="B100" s="64" t="s">
        <v>135</v>
      </c>
      <c r="C100" s="64" t="s">
        <v>147</v>
      </c>
      <c r="D100" s="65" t="s">
        <v>148</v>
      </c>
      <c r="E100" s="35" t="s">
        <v>72</v>
      </c>
      <c r="F100" s="35" t="s">
        <v>71</v>
      </c>
      <c r="G100" s="65">
        <v>6</v>
      </c>
      <c r="H100" s="65">
        <v>5</v>
      </c>
      <c r="I100" s="32">
        <f t="shared" si="3"/>
        <v>30</v>
      </c>
      <c r="J100" s="64"/>
      <c r="K100" s="65"/>
      <c r="L100" s="35" t="s">
        <v>84</v>
      </c>
      <c r="M100" s="65"/>
    </row>
    <row r="101" spans="1:13" ht="21.6" customHeight="1">
      <c r="A101" s="63">
        <v>43762</v>
      </c>
      <c r="B101" s="64" t="s">
        <v>136</v>
      </c>
      <c r="C101" s="64" t="s">
        <v>149</v>
      </c>
      <c r="D101" s="65" t="s">
        <v>150</v>
      </c>
      <c r="E101" s="35" t="s">
        <v>72</v>
      </c>
      <c r="F101" s="35" t="s">
        <v>71</v>
      </c>
      <c r="G101" s="65">
        <v>6</v>
      </c>
      <c r="H101" s="65">
        <v>3</v>
      </c>
      <c r="I101" s="32">
        <f t="shared" si="3"/>
        <v>18</v>
      </c>
      <c r="J101" s="64"/>
      <c r="K101" s="65"/>
      <c r="L101" s="35" t="s">
        <v>84</v>
      </c>
      <c r="M101" s="65"/>
    </row>
    <row r="102" spans="1:13" ht="21.6" customHeight="1">
      <c r="A102" s="67">
        <v>43755</v>
      </c>
      <c r="B102" s="64" t="s">
        <v>331</v>
      </c>
      <c r="C102" s="64"/>
      <c r="D102" s="65"/>
      <c r="E102" s="65" t="s">
        <v>334</v>
      </c>
      <c r="F102" s="65" t="s">
        <v>81</v>
      </c>
      <c r="G102" s="65">
        <v>4</v>
      </c>
      <c r="H102" s="65">
        <v>2362</v>
      </c>
      <c r="I102" s="32">
        <f t="shared" si="3"/>
        <v>9448</v>
      </c>
      <c r="J102" s="64"/>
      <c r="K102" s="65"/>
      <c r="L102" s="35" t="s">
        <v>70</v>
      </c>
      <c r="M102" s="65"/>
    </row>
    <row r="103" spans="1:13" ht="21.6" customHeight="1">
      <c r="A103" s="67">
        <v>43756</v>
      </c>
      <c r="B103" s="64" t="s">
        <v>335</v>
      </c>
      <c r="C103" s="64"/>
      <c r="D103" s="65" t="s">
        <v>107</v>
      </c>
      <c r="E103" s="65" t="s">
        <v>336</v>
      </c>
      <c r="F103" s="65" t="s">
        <v>81</v>
      </c>
      <c r="G103" s="65">
        <v>6.0009E-2</v>
      </c>
      <c r="H103" s="65">
        <v>22180</v>
      </c>
      <c r="I103" s="32">
        <f>G103*H103+1296</f>
        <v>2626.99962</v>
      </c>
      <c r="J103" s="64"/>
      <c r="K103" s="65"/>
      <c r="L103" s="35" t="s">
        <v>70</v>
      </c>
      <c r="M103" s="65"/>
    </row>
    <row r="104" spans="1:13" ht="21.6" customHeight="1">
      <c r="A104" s="67">
        <v>43737</v>
      </c>
      <c r="B104" s="64" t="s">
        <v>318</v>
      </c>
      <c r="C104" s="64"/>
      <c r="D104" s="65"/>
      <c r="E104" s="65" t="s">
        <v>364</v>
      </c>
      <c r="F104" s="65" t="s">
        <v>81</v>
      </c>
      <c r="G104" s="65">
        <v>6.0114399999999998E-2</v>
      </c>
      <c r="H104" s="65">
        <v>10480</v>
      </c>
      <c r="I104" s="32">
        <f>G104*H104</f>
        <v>629.99891200000002</v>
      </c>
      <c r="J104" s="64" t="s">
        <v>98</v>
      </c>
      <c r="K104" s="65"/>
      <c r="L104" s="35" t="s">
        <v>70</v>
      </c>
      <c r="M104" s="65"/>
    </row>
    <row r="105" spans="1:13" ht="21.6" customHeight="1">
      <c r="A105" s="67">
        <v>43737</v>
      </c>
      <c r="B105" s="64" t="s">
        <v>317</v>
      </c>
      <c r="C105" s="64"/>
      <c r="D105" s="65"/>
      <c r="E105" s="65" t="s">
        <v>364</v>
      </c>
      <c r="F105" s="65" t="s">
        <v>81</v>
      </c>
      <c r="G105" s="65">
        <v>3</v>
      </c>
      <c r="H105" s="65">
        <v>1495</v>
      </c>
      <c r="I105" s="32">
        <f>G105*H105</f>
        <v>4485</v>
      </c>
      <c r="J105" s="64"/>
      <c r="K105" s="65"/>
      <c r="L105" s="35" t="s">
        <v>70</v>
      </c>
      <c r="M105" s="65"/>
    </row>
    <row r="106" spans="1:13" ht="21.6" customHeight="1">
      <c r="A106" s="67">
        <v>43755</v>
      </c>
      <c r="B106" s="64" t="s">
        <v>344</v>
      </c>
      <c r="C106" s="64"/>
      <c r="D106" s="65"/>
      <c r="E106" s="65" t="s">
        <v>345</v>
      </c>
      <c r="F106" s="65" t="s">
        <v>81</v>
      </c>
      <c r="G106" s="65">
        <v>20</v>
      </c>
      <c r="H106" s="65">
        <v>294</v>
      </c>
      <c r="I106" s="32">
        <f>G106*H106</f>
        <v>5880</v>
      </c>
      <c r="J106" s="64"/>
      <c r="K106" s="65"/>
      <c r="L106" s="35" t="s">
        <v>70</v>
      </c>
      <c r="M106" s="65"/>
    </row>
    <row r="107" spans="1:13" ht="21.6" customHeight="1">
      <c r="A107" s="67">
        <v>43753</v>
      </c>
      <c r="B107" s="64" t="s">
        <v>304</v>
      </c>
      <c r="C107" s="64" t="s">
        <v>305</v>
      </c>
      <c r="D107" s="65" t="s">
        <v>306</v>
      </c>
      <c r="E107" s="65" t="s">
        <v>307</v>
      </c>
      <c r="F107" s="65" t="s">
        <v>81</v>
      </c>
      <c r="G107" s="65">
        <v>50</v>
      </c>
      <c r="H107" s="65">
        <v>1</v>
      </c>
      <c r="I107" s="32">
        <f>G107*H107</f>
        <v>50</v>
      </c>
      <c r="J107" s="64"/>
      <c r="K107" s="65"/>
      <c r="L107" s="35" t="s">
        <v>78</v>
      </c>
      <c r="M107" s="65"/>
    </row>
    <row r="108" spans="1:13" ht="21.6" customHeight="1">
      <c r="A108" s="67"/>
      <c r="B108" s="64"/>
      <c r="C108" s="64"/>
      <c r="D108" s="65"/>
      <c r="E108" s="65"/>
      <c r="F108" s="65"/>
      <c r="G108" s="65"/>
      <c r="H108" s="65"/>
      <c r="I108" s="32"/>
      <c r="J108" s="64"/>
      <c r="K108" s="65"/>
      <c r="L108" s="35"/>
      <c r="M108" s="65"/>
    </row>
    <row r="109" spans="1:13" ht="21.6" customHeight="1">
      <c r="A109" s="67"/>
      <c r="B109" s="64"/>
      <c r="C109" s="64"/>
      <c r="D109" s="65"/>
      <c r="E109" s="65"/>
      <c r="F109" s="65"/>
      <c r="G109" s="65"/>
      <c r="H109" s="65"/>
      <c r="I109" s="32"/>
      <c r="J109" s="64"/>
      <c r="K109" s="65"/>
      <c r="L109" s="35"/>
      <c r="M109" s="65"/>
    </row>
    <row r="110" spans="1:13" ht="21.6" customHeight="1">
      <c r="A110" s="67"/>
      <c r="B110" s="64"/>
      <c r="C110" s="64"/>
      <c r="D110" s="65"/>
      <c r="E110" s="65"/>
      <c r="F110" s="65"/>
      <c r="G110" s="65"/>
      <c r="H110" s="65"/>
      <c r="I110" s="32"/>
      <c r="J110" s="64"/>
      <c r="K110" s="65"/>
      <c r="L110" s="35"/>
      <c r="M110" s="65"/>
    </row>
    <row r="111" spans="1:13" ht="21.6" customHeight="1">
      <c r="A111" s="67"/>
      <c r="B111" s="64"/>
      <c r="C111" s="64"/>
      <c r="D111" s="65"/>
      <c r="E111" s="65"/>
      <c r="F111" s="65"/>
      <c r="G111" s="65"/>
      <c r="H111" s="65"/>
      <c r="I111" s="32"/>
      <c r="J111" s="64"/>
      <c r="K111" s="65"/>
      <c r="L111" s="35"/>
      <c r="M111" s="65"/>
    </row>
    <row r="112" spans="1:13" ht="21.6" customHeight="1">
      <c r="A112" s="67"/>
      <c r="B112" s="64"/>
      <c r="C112" s="64"/>
      <c r="D112" s="65"/>
      <c r="E112" s="65"/>
      <c r="F112" s="65"/>
      <c r="G112" s="65"/>
      <c r="H112" s="65"/>
      <c r="I112" s="32"/>
      <c r="J112" s="64"/>
      <c r="K112" s="65"/>
      <c r="L112" s="35"/>
      <c r="M112" s="65"/>
    </row>
    <row r="113" spans="1:13" ht="21.6" customHeight="1">
      <c r="A113" s="67"/>
      <c r="B113" s="64"/>
      <c r="C113" s="64"/>
      <c r="D113" s="65"/>
      <c r="E113" s="35"/>
      <c r="F113" s="65"/>
      <c r="G113" s="65"/>
      <c r="H113" s="65"/>
      <c r="I113" s="32"/>
      <c r="J113" s="64"/>
      <c r="K113" s="65"/>
      <c r="L113" s="35"/>
      <c r="M113" s="65"/>
    </row>
    <row r="114" spans="1:13" ht="21.6" customHeight="1">
      <c r="A114" s="67"/>
      <c r="B114" s="64"/>
      <c r="C114" s="64"/>
      <c r="D114" s="65"/>
      <c r="E114" s="35"/>
      <c r="F114" s="65"/>
      <c r="G114" s="65"/>
      <c r="H114" s="65"/>
      <c r="I114" s="32"/>
      <c r="J114" s="64"/>
      <c r="K114" s="65"/>
      <c r="L114" s="35"/>
      <c r="M114" s="65"/>
    </row>
    <row r="115" spans="1:13" ht="21.6" customHeight="1">
      <c r="A115" s="67"/>
      <c r="B115" s="64"/>
      <c r="C115" s="64"/>
      <c r="D115" s="65"/>
      <c r="E115" s="65"/>
      <c r="F115" s="65"/>
      <c r="G115" s="65"/>
      <c r="H115" s="65"/>
      <c r="I115" s="32"/>
      <c r="J115" s="64"/>
      <c r="K115" s="65"/>
      <c r="L115" s="35"/>
      <c r="M115" s="65"/>
    </row>
    <row r="116" spans="1:13" ht="21.6" customHeight="1">
      <c r="A116" s="67"/>
      <c r="B116" s="64"/>
      <c r="C116" s="64"/>
      <c r="D116" s="65"/>
      <c r="E116" s="65"/>
      <c r="F116" s="65"/>
      <c r="G116" s="65"/>
      <c r="H116" s="65"/>
      <c r="I116" s="32"/>
      <c r="J116" s="64"/>
      <c r="K116" s="68"/>
      <c r="L116" s="35"/>
      <c r="M116" s="65"/>
    </row>
    <row r="117" spans="1:13" ht="21.6" customHeight="1">
      <c r="A117" s="67"/>
      <c r="B117" s="64"/>
      <c r="C117" s="64"/>
      <c r="D117" s="65"/>
      <c r="E117" s="65"/>
      <c r="F117" s="65"/>
      <c r="G117" s="65"/>
      <c r="H117" s="65"/>
      <c r="I117" s="32"/>
      <c r="J117" s="64"/>
      <c r="K117" s="65"/>
      <c r="L117" s="35"/>
      <c r="M117" s="65"/>
    </row>
    <row r="118" spans="1:13" ht="21.6" customHeight="1">
      <c r="A118" s="67"/>
      <c r="B118" s="64"/>
      <c r="C118" s="64"/>
      <c r="D118" s="65"/>
      <c r="E118" s="65"/>
      <c r="F118" s="65"/>
      <c r="G118" s="65"/>
      <c r="H118" s="65"/>
      <c r="I118" s="32"/>
      <c r="J118" s="64"/>
      <c r="K118" s="65"/>
      <c r="L118" s="35"/>
      <c r="M118" s="65"/>
    </row>
    <row r="119" spans="1:13" ht="21.6" customHeight="1">
      <c r="A119" s="67"/>
      <c r="B119" s="64"/>
      <c r="C119" s="64"/>
      <c r="D119" s="65"/>
      <c r="E119" s="65"/>
      <c r="F119" s="65"/>
      <c r="G119" s="65"/>
      <c r="H119" s="65"/>
      <c r="I119" s="32"/>
      <c r="J119" s="64"/>
      <c r="K119" s="65"/>
      <c r="L119" s="35"/>
      <c r="M119" s="65"/>
    </row>
    <row r="120" spans="1:13" ht="21.6" customHeight="1">
      <c r="A120" s="67"/>
      <c r="B120" s="64"/>
      <c r="C120" s="64"/>
      <c r="D120" s="65"/>
      <c r="E120" s="65"/>
      <c r="F120" s="65"/>
      <c r="G120" s="65"/>
      <c r="H120" s="65"/>
      <c r="I120" s="32"/>
      <c r="J120" s="64"/>
      <c r="K120" s="65"/>
      <c r="L120" s="35"/>
      <c r="M120" s="65"/>
    </row>
    <row r="121" spans="1:13" ht="21.6" customHeight="1">
      <c r="L121" s="36"/>
    </row>
    <row r="122" spans="1:13" ht="21.6" customHeight="1">
      <c r="D122" s="42"/>
      <c r="J122" s="43"/>
      <c r="L122" s="36"/>
    </row>
    <row r="123" spans="1:13" ht="21.6" customHeight="1">
      <c r="L123" s="36"/>
    </row>
    <row r="124" spans="1:13" ht="21.6" customHeight="1">
      <c r="L124" s="36"/>
    </row>
    <row r="125" spans="1:13" ht="21.6" customHeight="1">
      <c r="L125" s="36"/>
    </row>
    <row r="126" spans="1:13" ht="21.6" customHeight="1">
      <c r="L126" s="36"/>
    </row>
    <row r="127" spans="1:13" ht="21.6" customHeight="1">
      <c r="L127" s="36"/>
    </row>
    <row r="128" spans="1:13" ht="21.6" customHeight="1">
      <c r="L128" s="36"/>
    </row>
    <row r="129" spans="12:12" ht="21.6" customHeight="1">
      <c r="L129" s="36"/>
    </row>
    <row r="163" spans="5:12" ht="21.6" customHeight="1">
      <c r="L163" s="36"/>
    </row>
    <row r="164" spans="5:12" ht="21.6" customHeight="1">
      <c r="L164" s="36"/>
    </row>
    <row r="165" spans="5:12" ht="21.6" customHeight="1">
      <c r="L165" s="36"/>
    </row>
    <row r="166" spans="5:12" ht="21.6" customHeight="1">
      <c r="L166" s="36"/>
    </row>
    <row r="167" spans="5:12" ht="21.6" customHeight="1">
      <c r="E167" s="36"/>
      <c r="L167" s="36"/>
    </row>
    <row r="168" spans="5:12" ht="21.6" customHeight="1">
      <c r="L168" s="36"/>
    </row>
    <row r="169" spans="5:12" ht="21.6" customHeight="1">
      <c r="L169" s="36"/>
    </row>
    <row r="170" spans="5:12" ht="21.6" customHeight="1">
      <c r="L170" s="36"/>
    </row>
    <row r="171" spans="5:12" ht="21.6" customHeight="1">
      <c r="L171" s="36"/>
    </row>
    <row r="172" spans="5:12" ht="21.6" customHeight="1">
      <c r="L172" s="36"/>
    </row>
    <row r="173" spans="5:12" ht="21.6" customHeight="1">
      <c r="L173" s="36"/>
    </row>
    <row r="174" spans="5:12" ht="21.6" customHeight="1">
      <c r="L174" s="36"/>
    </row>
    <row r="175" spans="5:12" ht="21.6" customHeight="1">
      <c r="L175" s="36"/>
    </row>
    <row r="176" spans="5:12" ht="21.6" customHeight="1">
      <c r="L176" s="36"/>
    </row>
    <row r="177" spans="11:12" ht="21.6" customHeight="1">
      <c r="K177" s="41"/>
      <c r="L177" s="36"/>
    </row>
    <row r="178" spans="11:12" ht="21.6" customHeight="1">
      <c r="L178" s="36"/>
    </row>
    <row r="179" spans="11:12" ht="21.6" customHeight="1">
      <c r="L179" s="36"/>
    </row>
    <row r="180" spans="11:12" ht="21.6" customHeight="1">
      <c r="L180" s="36"/>
    </row>
    <row r="181" spans="11:12" ht="21.6" customHeight="1">
      <c r="L181" s="36"/>
    </row>
    <row r="182" spans="11:12" ht="21.6" customHeight="1">
      <c r="L182" s="36"/>
    </row>
    <row r="183" spans="11:12" ht="21.6" customHeight="1">
      <c r="L183" s="36"/>
    </row>
    <row r="184" spans="11:12" ht="21.6" customHeight="1">
      <c r="L184" s="36"/>
    </row>
    <row r="185" spans="11:12" ht="21.6" customHeight="1">
      <c r="L185" s="36"/>
    </row>
    <row r="186" spans="11:12" ht="21.6" customHeight="1">
      <c r="L186" s="36"/>
    </row>
    <row r="187" spans="11:12" ht="21.6" customHeight="1">
      <c r="L187" s="36"/>
    </row>
    <row r="188" spans="11:12" ht="21.6" customHeight="1">
      <c r="L188" s="36"/>
    </row>
    <row r="189" spans="11:12" ht="21.6" customHeight="1">
      <c r="L189" s="36"/>
    </row>
    <row r="190" spans="11:12" ht="21.6" customHeight="1">
      <c r="L190" s="36"/>
    </row>
    <row r="191" spans="11:12" ht="21.6" customHeight="1">
      <c r="L191" s="36"/>
    </row>
    <row r="192" spans="11:12" ht="21.6" customHeight="1">
      <c r="L192" s="36"/>
    </row>
    <row r="193" spans="12:12" ht="21.6" customHeight="1">
      <c r="L193" s="36"/>
    </row>
    <row r="194" spans="12:12" ht="21.6" customHeight="1">
      <c r="L194" s="36"/>
    </row>
    <row r="195" spans="12:12" ht="21.6" customHeight="1">
      <c r="L195" s="36"/>
    </row>
    <row r="196" spans="12:12" ht="21.6" customHeight="1">
      <c r="L196" s="36"/>
    </row>
    <row r="197" spans="12:12" ht="21.6" customHeight="1">
      <c r="L197" s="36"/>
    </row>
    <row r="198" spans="12:12" ht="21.6" customHeight="1">
      <c r="L198" s="36"/>
    </row>
    <row r="199" spans="12:12" ht="21.6" customHeight="1">
      <c r="L199" s="36"/>
    </row>
    <row r="200" spans="12:12" ht="21.6" customHeight="1">
      <c r="L200" s="36"/>
    </row>
    <row r="201" spans="12:12" ht="21.6" customHeight="1">
      <c r="L201" s="36"/>
    </row>
    <row r="202" spans="12:12" ht="21.6" customHeight="1">
      <c r="L202" s="36"/>
    </row>
    <row r="203" spans="12:12" ht="21.6" customHeight="1">
      <c r="L203" s="36"/>
    </row>
    <row r="204" spans="12:12" ht="21.6" customHeight="1">
      <c r="L204" s="36"/>
    </row>
    <row r="205" spans="12:12" ht="21.6" customHeight="1">
      <c r="L205" s="36"/>
    </row>
    <row r="206" spans="12:12" ht="21.6" customHeight="1">
      <c r="L206" s="36"/>
    </row>
    <row r="207" spans="12:12" ht="21.6" customHeight="1">
      <c r="L207" s="36"/>
    </row>
    <row r="208" spans="12:12" ht="21.6" customHeight="1">
      <c r="L208" s="36"/>
    </row>
    <row r="209" spans="12:12" ht="21.6" customHeight="1">
      <c r="L209" s="36"/>
    </row>
    <row r="210" spans="12:12" ht="21.6" customHeight="1">
      <c r="L210" s="36"/>
    </row>
    <row r="211" spans="12:12" ht="21.6" customHeight="1">
      <c r="L211" s="36"/>
    </row>
    <row r="212" spans="12:12" ht="21.6" customHeight="1">
      <c r="L212" s="36"/>
    </row>
    <row r="213" spans="12:12" ht="21.6" customHeight="1">
      <c r="L213" s="36"/>
    </row>
    <row r="214" spans="12:12" ht="21.6" customHeight="1">
      <c r="L214" s="36"/>
    </row>
    <row r="215" spans="12:12" ht="21.6" customHeight="1">
      <c r="L215" s="36"/>
    </row>
    <row r="216" spans="12:12" ht="21.6" customHeight="1">
      <c r="L216" s="36"/>
    </row>
    <row r="394" spans="1:8" ht="21.6" customHeight="1">
      <c r="A394" s="101"/>
      <c r="B394" s="101"/>
      <c r="C394" s="101"/>
      <c r="D394" s="101"/>
      <c r="E394" s="101"/>
      <c r="F394" s="101"/>
      <c r="G394" s="101"/>
      <c r="H394" s="101"/>
    </row>
  </sheetData>
  <mergeCells count="2">
    <mergeCell ref="A1:L1"/>
    <mergeCell ref="A394:H394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6"/>
  <sheetViews>
    <sheetView workbookViewId="0">
      <selection activeCell="E75" sqref="E75"/>
    </sheetView>
  </sheetViews>
  <sheetFormatPr defaultRowHeight="21.6" customHeight="1" outlineLevelRow="2"/>
  <cols>
    <col min="1" max="1" width="11.88671875" style="37" customWidth="1"/>
    <col min="2" max="2" width="11.109375" style="38" customWidth="1"/>
    <col min="3" max="3" width="9" style="38" customWidth="1"/>
    <col min="4" max="4" width="10.44140625" style="39" customWidth="1"/>
    <col min="5" max="5" width="35.44140625" style="39" customWidth="1"/>
    <col min="6" max="6" width="6.21875" style="39" customWidth="1"/>
    <col min="7" max="7" width="10.6640625" style="39" customWidth="1"/>
    <col min="8" max="8" width="8.88671875" style="39"/>
    <col min="9" max="9" width="19.6640625" style="40" customWidth="1"/>
    <col min="10" max="10" width="36.88671875" style="38" customWidth="1"/>
    <col min="11" max="11" width="25.44140625" style="39" customWidth="1"/>
    <col min="12" max="16384" width="8.88671875" style="39"/>
  </cols>
  <sheetData>
    <row r="1" spans="1:13" s="36" customFormat="1" ht="21.75" customHeight="1">
      <c r="A1" s="100" t="s">
        <v>430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3" s="36" customFormat="1" ht="21.6" customHeight="1">
      <c r="A2" s="33" t="s">
        <v>39</v>
      </c>
      <c r="B2" s="34" t="s">
        <v>42</v>
      </c>
      <c r="C2" s="34" t="s">
        <v>43</v>
      </c>
      <c r="D2" s="35" t="s">
        <v>44</v>
      </c>
      <c r="E2" s="35" t="s">
        <v>67</v>
      </c>
      <c r="F2" s="35" t="s">
        <v>15</v>
      </c>
      <c r="G2" s="35" t="s">
        <v>45</v>
      </c>
      <c r="H2" s="35" t="s">
        <v>14</v>
      </c>
      <c r="I2" s="32" t="s">
        <v>73</v>
      </c>
      <c r="J2" s="34" t="s">
        <v>68</v>
      </c>
      <c r="K2" s="35" t="s">
        <v>46</v>
      </c>
      <c r="L2" s="35" t="s">
        <v>69</v>
      </c>
      <c r="M2" s="35"/>
    </row>
    <row r="3" spans="1:13" ht="21.6" hidden="1" customHeight="1" outlineLevel="2">
      <c r="A3" s="63">
        <v>43763</v>
      </c>
      <c r="B3" s="64" t="s">
        <v>144</v>
      </c>
      <c r="C3" s="64" t="s">
        <v>172</v>
      </c>
      <c r="D3" s="65" t="s">
        <v>173</v>
      </c>
      <c r="E3" s="64" t="s">
        <v>124</v>
      </c>
      <c r="F3" s="65" t="s">
        <v>71</v>
      </c>
      <c r="G3" s="65">
        <v>1.5</v>
      </c>
      <c r="H3" s="65">
        <v>10</v>
      </c>
      <c r="I3" s="32">
        <f t="shared" ref="I3:I13" si="0">G3*H3</f>
        <v>15</v>
      </c>
      <c r="J3" s="64" t="s">
        <v>174</v>
      </c>
      <c r="K3" s="65"/>
      <c r="L3" s="35" t="s">
        <v>84</v>
      </c>
      <c r="M3" s="65"/>
    </row>
    <row r="4" spans="1:13" ht="21.6" hidden="1" customHeight="1" outlineLevel="2">
      <c r="A4" s="63">
        <v>43739</v>
      </c>
      <c r="B4" s="64" t="s">
        <v>213</v>
      </c>
      <c r="C4" s="64" t="s">
        <v>92</v>
      </c>
      <c r="D4" s="65" t="s">
        <v>93</v>
      </c>
      <c r="E4" s="64" t="s">
        <v>124</v>
      </c>
      <c r="F4" s="65" t="s">
        <v>71</v>
      </c>
      <c r="G4" s="65">
        <v>1.5</v>
      </c>
      <c r="H4" s="65">
        <v>10</v>
      </c>
      <c r="I4" s="32">
        <f t="shared" si="0"/>
        <v>15</v>
      </c>
      <c r="J4" s="64" t="s">
        <v>214</v>
      </c>
      <c r="K4" s="65"/>
      <c r="L4" s="35" t="s">
        <v>84</v>
      </c>
      <c r="M4" s="65"/>
    </row>
    <row r="5" spans="1:13" ht="21.6" hidden="1" customHeight="1" outlineLevel="2">
      <c r="A5" s="63">
        <v>43739</v>
      </c>
      <c r="B5" s="74" t="s">
        <v>232</v>
      </c>
      <c r="C5" s="64" t="s">
        <v>233</v>
      </c>
      <c r="D5" s="65" t="s">
        <v>237</v>
      </c>
      <c r="E5" s="64" t="s">
        <v>124</v>
      </c>
      <c r="F5" s="65" t="s">
        <v>71</v>
      </c>
      <c r="G5" s="65">
        <v>1.5</v>
      </c>
      <c r="H5" s="65">
        <v>110</v>
      </c>
      <c r="I5" s="32">
        <f t="shared" si="0"/>
        <v>165</v>
      </c>
      <c r="J5" s="64" t="s">
        <v>234</v>
      </c>
      <c r="K5" s="65"/>
      <c r="L5" s="35" t="s">
        <v>84</v>
      </c>
      <c r="M5" s="65"/>
    </row>
    <row r="6" spans="1:13" ht="21.6" hidden="1" customHeight="1" outlineLevel="2">
      <c r="A6" s="63">
        <v>43743</v>
      </c>
      <c r="B6" s="74" t="s">
        <v>249</v>
      </c>
      <c r="C6" s="64" t="s">
        <v>250</v>
      </c>
      <c r="D6" s="65" t="s">
        <v>251</v>
      </c>
      <c r="E6" s="64" t="s">
        <v>124</v>
      </c>
      <c r="F6" s="65" t="s">
        <v>71</v>
      </c>
      <c r="G6" s="65">
        <v>1.5</v>
      </c>
      <c r="H6" s="65">
        <v>20</v>
      </c>
      <c r="I6" s="32">
        <f t="shared" si="0"/>
        <v>30</v>
      </c>
      <c r="J6" s="64" t="s">
        <v>252</v>
      </c>
      <c r="K6" s="65"/>
      <c r="L6" s="35" t="s">
        <v>84</v>
      </c>
      <c r="M6" s="65"/>
    </row>
    <row r="7" spans="1:13" ht="21.6" hidden="1" customHeight="1" outlineLevel="2">
      <c r="A7" s="63">
        <v>43754</v>
      </c>
      <c r="B7" s="74" t="s">
        <v>272</v>
      </c>
      <c r="C7" s="64"/>
      <c r="D7" s="65" t="s">
        <v>273</v>
      </c>
      <c r="E7" s="64" t="s">
        <v>124</v>
      </c>
      <c r="F7" s="65" t="s">
        <v>71</v>
      </c>
      <c r="G7" s="65">
        <v>1.5</v>
      </c>
      <c r="H7" s="65">
        <v>20</v>
      </c>
      <c r="I7" s="32">
        <f t="shared" si="0"/>
        <v>30</v>
      </c>
      <c r="J7" s="64"/>
      <c r="K7" s="65"/>
      <c r="L7" s="35" t="s">
        <v>84</v>
      </c>
      <c r="M7" s="65"/>
    </row>
    <row r="8" spans="1:13" ht="21.6" hidden="1" customHeight="1" outlineLevel="2">
      <c r="A8" s="67">
        <v>43665</v>
      </c>
      <c r="B8" s="64" t="s">
        <v>295</v>
      </c>
      <c r="C8" s="64" t="s">
        <v>296</v>
      </c>
      <c r="D8" s="65" t="s">
        <v>150</v>
      </c>
      <c r="E8" s="64" t="s">
        <v>124</v>
      </c>
      <c r="F8" s="65" t="s">
        <v>71</v>
      </c>
      <c r="G8" s="65">
        <v>1.5</v>
      </c>
      <c r="H8" s="65">
        <v>10</v>
      </c>
      <c r="I8" s="32">
        <f t="shared" si="0"/>
        <v>15</v>
      </c>
      <c r="J8" s="64" t="s">
        <v>297</v>
      </c>
      <c r="K8" s="65"/>
      <c r="L8" s="35" t="s">
        <v>78</v>
      </c>
      <c r="M8" s="65"/>
    </row>
    <row r="9" spans="1:13" ht="21.6" hidden="1" customHeight="1" outlineLevel="2">
      <c r="A9" s="67">
        <v>43742</v>
      </c>
      <c r="B9" s="64" t="s">
        <v>302</v>
      </c>
      <c r="C9" s="64" t="s">
        <v>296</v>
      </c>
      <c r="D9" s="65" t="s">
        <v>150</v>
      </c>
      <c r="E9" s="64" t="s">
        <v>124</v>
      </c>
      <c r="F9" s="65" t="s">
        <v>71</v>
      </c>
      <c r="G9" s="65">
        <v>1.5</v>
      </c>
      <c r="H9" s="65">
        <v>10</v>
      </c>
      <c r="I9" s="32">
        <f t="shared" si="0"/>
        <v>15</v>
      </c>
      <c r="J9" s="64" t="s">
        <v>303</v>
      </c>
      <c r="K9" s="65"/>
      <c r="L9" s="35" t="s">
        <v>78</v>
      </c>
      <c r="M9" s="65"/>
    </row>
    <row r="10" spans="1:13" ht="21.6" hidden="1" customHeight="1" outlineLevel="2">
      <c r="A10" s="67">
        <v>43748</v>
      </c>
      <c r="B10" s="64" t="s">
        <v>322</v>
      </c>
      <c r="C10" s="64" t="s">
        <v>323</v>
      </c>
      <c r="D10" s="65" t="s">
        <v>324</v>
      </c>
      <c r="E10" s="64" t="s">
        <v>124</v>
      </c>
      <c r="F10" s="65" t="s">
        <v>71</v>
      </c>
      <c r="G10" s="65">
        <v>1.5</v>
      </c>
      <c r="H10" s="65">
        <v>10</v>
      </c>
      <c r="I10" s="32">
        <f t="shared" si="0"/>
        <v>15</v>
      </c>
      <c r="J10" s="64"/>
      <c r="K10" s="65"/>
      <c r="L10" s="35" t="s">
        <v>70</v>
      </c>
      <c r="M10" s="65"/>
    </row>
    <row r="11" spans="1:13" ht="21.6" hidden="1" customHeight="1" outlineLevel="2">
      <c r="A11" s="63">
        <v>43755</v>
      </c>
      <c r="B11" s="64" t="s">
        <v>123</v>
      </c>
      <c r="C11" s="64" t="s">
        <v>96</v>
      </c>
      <c r="D11" s="65" t="s">
        <v>97</v>
      </c>
      <c r="E11" s="64" t="s">
        <v>124</v>
      </c>
      <c r="F11" s="65" t="s">
        <v>71</v>
      </c>
      <c r="G11" s="65">
        <v>1.5</v>
      </c>
      <c r="H11" s="65">
        <v>20</v>
      </c>
      <c r="I11" s="32">
        <f t="shared" si="0"/>
        <v>30</v>
      </c>
      <c r="J11" s="64" t="s">
        <v>125</v>
      </c>
      <c r="K11" s="65"/>
      <c r="L11" s="35" t="s">
        <v>84</v>
      </c>
      <c r="M11" s="65"/>
    </row>
    <row r="12" spans="1:13" ht="21.6" hidden="1" customHeight="1" outlineLevel="2">
      <c r="A12" s="63">
        <v>43755</v>
      </c>
      <c r="B12" s="64" t="s">
        <v>126</v>
      </c>
      <c r="C12" s="64" t="s">
        <v>127</v>
      </c>
      <c r="D12" s="65" t="s">
        <v>128</v>
      </c>
      <c r="E12" s="64" t="s">
        <v>124</v>
      </c>
      <c r="F12" s="65" t="s">
        <v>71</v>
      </c>
      <c r="G12" s="65">
        <v>1.5</v>
      </c>
      <c r="H12" s="65">
        <v>30</v>
      </c>
      <c r="I12" s="32">
        <f t="shared" si="0"/>
        <v>45</v>
      </c>
      <c r="J12" s="64" t="s">
        <v>129</v>
      </c>
      <c r="K12" s="65"/>
      <c r="L12" s="35" t="s">
        <v>84</v>
      </c>
      <c r="M12" s="65"/>
    </row>
    <row r="13" spans="1:13" ht="21.6" hidden="1" customHeight="1" outlineLevel="2">
      <c r="A13" s="67">
        <v>43769</v>
      </c>
      <c r="B13" s="64" t="s">
        <v>312</v>
      </c>
      <c r="C13" s="64"/>
      <c r="D13" s="65"/>
      <c r="E13" s="64" t="s">
        <v>124</v>
      </c>
      <c r="F13" s="65" t="s">
        <v>71</v>
      </c>
      <c r="G13" s="65">
        <v>1.5</v>
      </c>
      <c r="H13" s="65">
        <v>10</v>
      </c>
      <c r="I13" s="32">
        <f t="shared" si="0"/>
        <v>15</v>
      </c>
      <c r="J13" s="64"/>
      <c r="K13" s="65"/>
      <c r="L13" s="35" t="s">
        <v>313</v>
      </c>
      <c r="M13" s="65"/>
    </row>
    <row r="14" spans="1:13" ht="21.6" customHeight="1" outlineLevel="1" collapsed="1">
      <c r="A14" s="67"/>
      <c r="B14" s="64"/>
      <c r="C14" s="64"/>
      <c r="D14" s="65"/>
      <c r="E14" s="72" t="s">
        <v>365</v>
      </c>
      <c r="F14" s="65"/>
      <c r="G14" s="65"/>
      <c r="H14" s="65">
        <f>SUBTOTAL(9,H3:H13)</f>
        <v>260</v>
      </c>
      <c r="I14" s="32">
        <f>SUBTOTAL(9,I3:I13)</f>
        <v>390</v>
      </c>
      <c r="J14" s="64"/>
      <c r="K14" s="65"/>
      <c r="L14" s="35"/>
      <c r="M14" s="65"/>
    </row>
    <row r="15" spans="1:13" ht="21.6" hidden="1" customHeight="1" outlineLevel="2">
      <c r="A15" s="67">
        <v>43769</v>
      </c>
      <c r="B15" s="64" t="s">
        <v>312</v>
      </c>
      <c r="C15" s="64"/>
      <c r="D15" s="65"/>
      <c r="E15" s="65" t="s">
        <v>80</v>
      </c>
      <c r="F15" s="65" t="s">
        <v>71</v>
      </c>
      <c r="G15" s="65">
        <v>5</v>
      </c>
      <c r="H15" s="65">
        <v>1</v>
      </c>
      <c r="I15" s="32">
        <f>G15*H15</f>
        <v>5</v>
      </c>
      <c r="J15" s="64"/>
      <c r="K15" s="65"/>
      <c r="L15" s="35" t="s">
        <v>313</v>
      </c>
      <c r="M15" s="65"/>
    </row>
    <row r="16" spans="1:13" ht="21.6" hidden="1" customHeight="1" outlineLevel="2">
      <c r="A16" s="67">
        <v>43740</v>
      </c>
      <c r="B16" s="64" t="s">
        <v>319</v>
      </c>
      <c r="C16" s="64" t="s">
        <v>314</v>
      </c>
      <c r="D16" s="65" t="s">
        <v>315</v>
      </c>
      <c r="E16" s="65" t="s">
        <v>80</v>
      </c>
      <c r="F16" s="65" t="s">
        <v>71</v>
      </c>
      <c r="G16" s="65">
        <v>5</v>
      </c>
      <c r="H16" s="65">
        <v>10</v>
      </c>
      <c r="I16" s="32">
        <f>G16*H16</f>
        <v>50</v>
      </c>
      <c r="J16" s="64"/>
      <c r="K16" s="65"/>
      <c r="L16" s="35" t="s">
        <v>70</v>
      </c>
      <c r="M16" s="65"/>
    </row>
    <row r="17" spans="1:13" ht="21.6" customHeight="1" outlineLevel="1" collapsed="1">
      <c r="A17" s="67"/>
      <c r="B17" s="64"/>
      <c r="C17" s="64"/>
      <c r="D17" s="65"/>
      <c r="E17" s="69" t="s">
        <v>111</v>
      </c>
      <c r="F17" s="65"/>
      <c r="G17" s="65"/>
      <c r="H17" s="65">
        <f>SUBTOTAL(9,H15:H16)</f>
        <v>11</v>
      </c>
      <c r="I17" s="32">
        <f>SUBTOTAL(9,I15:I16)</f>
        <v>55</v>
      </c>
      <c r="J17" s="64"/>
      <c r="K17" s="65"/>
      <c r="L17" s="35"/>
      <c r="M17" s="65"/>
    </row>
    <row r="18" spans="1:13" ht="21.6" hidden="1" customHeight="1" outlineLevel="2">
      <c r="A18" s="63">
        <v>43763</v>
      </c>
      <c r="B18" s="64" t="s">
        <v>145</v>
      </c>
      <c r="C18" s="64" t="s">
        <v>175</v>
      </c>
      <c r="D18" s="65" t="s">
        <v>176</v>
      </c>
      <c r="E18" s="22" t="s">
        <v>53</v>
      </c>
      <c r="F18" s="65" t="s">
        <v>71</v>
      </c>
      <c r="G18" s="65">
        <v>160</v>
      </c>
      <c r="H18" s="65">
        <v>3</v>
      </c>
      <c r="I18" s="32">
        <f t="shared" ref="I18:I30" si="1">G18*H18</f>
        <v>480</v>
      </c>
      <c r="J18" s="64" t="s">
        <v>178</v>
      </c>
      <c r="K18" s="65"/>
      <c r="L18" s="35" t="s">
        <v>84</v>
      </c>
      <c r="M18" s="65"/>
    </row>
    <row r="19" spans="1:13" ht="21.6" hidden="1" customHeight="1" outlineLevel="2">
      <c r="A19" s="63">
        <v>43763</v>
      </c>
      <c r="B19" s="64" t="s">
        <v>179</v>
      </c>
      <c r="C19" s="64" t="s">
        <v>95</v>
      </c>
      <c r="D19" s="65" t="s">
        <v>180</v>
      </c>
      <c r="E19" s="22" t="s">
        <v>53</v>
      </c>
      <c r="F19" s="65" t="s">
        <v>71</v>
      </c>
      <c r="G19" s="65">
        <v>160</v>
      </c>
      <c r="H19" s="65">
        <v>1</v>
      </c>
      <c r="I19" s="32">
        <f t="shared" si="1"/>
        <v>160</v>
      </c>
      <c r="J19" s="64" t="s">
        <v>181</v>
      </c>
      <c r="K19" s="65"/>
      <c r="L19" s="35" t="s">
        <v>84</v>
      </c>
      <c r="M19" s="65"/>
    </row>
    <row r="20" spans="1:13" ht="21.6" hidden="1" customHeight="1" outlineLevel="2">
      <c r="A20" s="63">
        <v>43763</v>
      </c>
      <c r="B20" s="64" t="s">
        <v>182</v>
      </c>
      <c r="C20" s="64" t="s">
        <v>183</v>
      </c>
      <c r="D20" s="65" t="s">
        <v>184</v>
      </c>
      <c r="E20" s="22" t="s">
        <v>53</v>
      </c>
      <c r="F20" s="65" t="s">
        <v>71</v>
      </c>
      <c r="G20" s="65">
        <v>160</v>
      </c>
      <c r="H20" s="65">
        <v>4</v>
      </c>
      <c r="I20" s="32">
        <f t="shared" si="1"/>
        <v>640</v>
      </c>
      <c r="J20" s="64" t="s">
        <v>186</v>
      </c>
      <c r="K20" s="65"/>
      <c r="L20" s="35" t="s">
        <v>84</v>
      </c>
      <c r="M20" s="65"/>
    </row>
    <row r="21" spans="1:13" ht="21.6" hidden="1" customHeight="1" outlineLevel="2">
      <c r="A21" s="63">
        <v>43739</v>
      </c>
      <c r="B21" s="74" t="s">
        <v>235</v>
      </c>
      <c r="C21" s="64" t="s">
        <v>233</v>
      </c>
      <c r="D21" s="65" t="s">
        <v>237</v>
      </c>
      <c r="E21" s="22" t="s">
        <v>53</v>
      </c>
      <c r="F21" s="65" t="s">
        <v>71</v>
      </c>
      <c r="G21" s="65">
        <v>160</v>
      </c>
      <c r="H21" s="65">
        <v>2</v>
      </c>
      <c r="I21" s="32">
        <f t="shared" si="1"/>
        <v>320</v>
      </c>
      <c r="J21" s="64" t="s">
        <v>238</v>
      </c>
      <c r="K21" s="65"/>
      <c r="L21" s="35" t="s">
        <v>84</v>
      </c>
      <c r="M21" s="65"/>
    </row>
    <row r="22" spans="1:13" ht="21.6" hidden="1" customHeight="1" outlineLevel="2">
      <c r="A22" s="63">
        <v>43739</v>
      </c>
      <c r="B22" s="74" t="s">
        <v>241</v>
      </c>
      <c r="C22" s="64" t="s">
        <v>242</v>
      </c>
      <c r="D22" s="65" t="s">
        <v>243</v>
      </c>
      <c r="E22" s="22" t="s">
        <v>53</v>
      </c>
      <c r="F22" s="65" t="s">
        <v>71</v>
      </c>
      <c r="G22" s="65">
        <v>160</v>
      </c>
      <c r="H22" s="65">
        <v>1</v>
      </c>
      <c r="I22" s="32">
        <f t="shared" si="1"/>
        <v>160</v>
      </c>
      <c r="J22" s="64" t="s">
        <v>245</v>
      </c>
      <c r="K22" s="65"/>
      <c r="L22" s="35" t="s">
        <v>84</v>
      </c>
      <c r="M22" s="65"/>
    </row>
    <row r="23" spans="1:13" ht="21.6" hidden="1" customHeight="1" outlineLevel="2">
      <c r="A23" s="63">
        <v>43748</v>
      </c>
      <c r="B23" s="74" t="s">
        <v>259</v>
      </c>
      <c r="C23" s="64" t="s">
        <v>260</v>
      </c>
      <c r="D23" s="65" t="s">
        <v>261</v>
      </c>
      <c r="E23" s="22" t="s">
        <v>53</v>
      </c>
      <c r="F23" s="65" t="s">
        <v>71</v>
      </c>
      <c r="G23" s="65">
        <v>160</v>
      </c>
      <c r="H23" s="65">
        <v>4</v>
      </c>
      <c r="I23" s="32">
        <f t="shared" si="1"/>
        <v>640</v>
      </c>
      <c r="J23" s="64" t="s">
        <v>263</v>
      </c>
      <c r="K23" s="65"/>
      <c r="L23" s="35" t="s">
        <v>84</v>
      </c>
      <c r="M23" s="65"/>
    </row>
    <row r="24" spans="1:13" ht="21.6" hidden="1" customHeight="1" outlineLevel="2">
      <c r="A24" s="63">
        <v>43752</v>
      </c>
      <c r="B24" s="74" t="s">
        <v>268</v>
      </c>
      <c r="C24" s="64" t="s">
        <v>88</v>
      </c>
      <c r="D24" s="65" t="s">
        <v>89</v>
      </c>
      <c r="E24" s="22" t="s">
        <v>53</v>
      </c>
      <c r="F24" s="65" t="s">
        <v>71</v>
      </c>
      <c r="G24" s="65">
        <v>160</v>
      </c>
      <c r="H24" s="65">
        <v>2</v>
      </c>
      <c r="I24" s="32">
        <f t="shared" si="1"/>
        <v>320</v>
      </c>
      <c r="J24" s="64" t="s">
        <v>269</v>
      </c>
      <c r="K24" s="65"/>
      <c r="L24" s="35" t="s">
        <v>84</v>
      </c>
      <c r="M24" s="65"/>
    </row>
    <row r="25" spans="1:13" ht="21.6" hidden="1" customHeight="1" outlineLevel="2">
      <c r="A25" s="63">
        <v>43755</v>
      </c>
      <c r="B25" s="74" t="s">
        <v>274</v>
      </c>
      <c r="C25" s="64" t="s">
        <v>275</v>
      </c>
      <c r="D25" s="65" t="s">
        <v>276</v>
      </c>
      <c r="E25" s="22" t="s">
        <v>53</v>
      </c>
      <c r="F25" s="65" t="s">
        <v>71</v>
      </c>
      <c r="G25" s="65">
        <v>160</v>
      </c>
      <c r="H25" s="65">
        <v>2</v>
      </c>
      <c r="I25" s="32">
        <f t="shared" si="1"/>
        <v>320</v>
      </c>
      <c r="J25" s="64" t="s">
        <v>277</v>
      </c>
      <c r="K25" s="65"/>
      <c r="L25" s="35" t="s">
        <v>84</v>
      </c>
      <c r="M25" s="65"/>
    </row>
    <row r="26" spans="1:13" ht="21.6" hidden="1" customHeight="1" outlineLevel="2">
      <c r="A26" s="63">
        <v>43755</v>
      </c>
      <c r="B26" s="74" t="s">
        <v>278</v>
      </c>
      <c r="C26" s="64" t="s">
        <v>165</v>
      </c>
      <c r="D26" s="65" t="s">
        <v>166</v>
      </c>
      <c r="E26" s="22" t="s">
        <v>53</v>
      </c>
      <c r="F26" s="65" t="s">
        <v>71</v>
      </c>
      <c r="G26" s="65">
        <v>160</v>
      </c>
      <c r="H26" s="65">
        <v>2</v>
      </c>
      <c r="I26" s="32">
        <f t="shared" si="1"/>
        <v>320</v>
      </c>
      <c r="J26" s="64" t="s">
        <v>279</v>
      </c>
      <c r="K26" s="65"/>
      <c r="L26" s="35" t="s">
        <v>84</v>
      </c>
      <c r="M26" s="65"/>
    </row>
    <row r="27" spans="1:13" ht="21.6" hidden="1" customHeight="1" outlineLevel="2">
      <c r="A27" s="63">
        <v>43755</v>
      </c>
      <c r="B27" s="74" t="s">
        <v>280</v>
      </c>
      <c r="C27" s="64" t="s">
        <v>281</v>
      </c>
      <c r="D27" s="65" t="s">
        <v>282</v>
      </c>
      <c r="E27" s="22" t="s">
        <v>53</v>
      </c>
      <c r="F27" s="65" t="s">
        <v>71</v>
      </c>
      <c r="G27" s="65">
        <v>160</v>
      </c>
      <c r="H27" s="65">
        <v>2</v>
      </c>
      <c r="I27" s="32">
        <f t="shared" si="1"/>
        <v>320</v>
      </c>
      <c r="J27" s="64" t="s">
        <v>284</v>
      </c>
      <c r="K27" s="65"/>
      <c r="L27" s="35" t="s">
        <v>84</v>
      </c>
      <c r="M27" s="65"/>
    </row>
    <row r="28" spans="1:13" ht="25.2" hidden="1" customHeight="1" outlineLevel="2">
      <c r="A28" s="67">
        <v>43769</v>
      </c>
      <c r="B28" s="64" t="s">
        <v>312</v>
      </c>
      <c r="C28" s="64"/>
      <c r="D28" s="65"/>
      <c r="E28" s="22" t="s">
        <v>53</v>
      </c>
      <c r="F28" s="65" t="s">
        <v>71</v>
      </c>
      <c r="G28" s="65">
        <v>160</v>
      </c>
      <c r="H28" s="65">
        <v>15</v>
      </c>
      <c r="I28" s="32">
        <f t="shared" si="1"/>
        <v>2400</v>
      </c>
      <c r="J28" s="64"/>
      <c r="K28" s="65"/>
      <c r="L28" s="35" t="s">
        <v>313</v>
      </c>
      <c r="M28" s="65"/>
    </row>
    <row r="29" spans="1:13" ht="21.6" hidden="1" customHeight="1" outlineLevel="2">
      <c r="A29" s="63">
        <v>43762</v>
      </c>
      <c r="B29" s="64" t="s">
        <v>137</v>
      </c>
      <c r="C29" s="64" t="s">
        <v>152</v>
      </c>
      <c r="D29" s="65" t="s">
        <v>87</v>
      </c>
      <c r="E29" s="22" t="s">
        <v>53</v>
      </c>
      <c r="F29" s="35" t="s">
        <v>71</v>
      </c>
      <c r="G29" s="65">
        <v>160</v>
      </c>
      <c r="H29" s="65">
        <v>1</v>
      </c>
      <c r="I29" s="32">
        <f t="shared" si="1"/>
        <v>160</v>
      </c>
      <c r="J29" s="64" t="s">
        <v>153</v>
      </c>
      <c r="K29" s="65"/>
      <c r="L29" s="35" t="s">
        <v>84</v>
      </c>
      <c r="M29" s="65"/>
    </row>
    <row r="30" spans="1:13" ht="21.6" hidden="1" customHeight="1" outlineLevel="2">
      <c r="A30" s="63"/>
      <c r="B30" s="64" t="s">
        <v>135</v>
      </c>
      <c r="C30" s="64" t="s">
        <v>82</v>
      </c>
      <c r="D30" s="65" t="s">
        <v>83</v>
      </c>
      <c r="E30" s="22" t="s">
        <v>53</v>
      </c>
      <c r="F30" s="65" t="s">
        <v>71</v>
      </c>
      <c r="G30" s="65">
        <v>160</v>
      </c>
      <c r="H30" s="65">
        <v>2</v>
      </c>
      <c r="I30" s="32">
        <f t="shared" si="1"/>
        <v>320</v>
      </c>
      <c r="J30" s="64" t="s">
        <v>383</v>
      </c>
      <c r="K30" s="65"/>
      <c r="L30" s="35" t="s">
        <v>84</v>
      </c>
      <c r="M30" s="65"/>
    </row>
    <row r="31" spans="1:13" ht="21.6" customHeight="1" outlineLevel="1" collapsed="1">
      <c r="A31" s="63"/>
      <c r="B31" s="64"/>
      <c r="C31" s="64"/>
      <c r="D31" s="65"/>
      <c r="E31" s="75" t="s">
        <v>366</v>
      </c>
      <c r="F31" s="65"/>
      <c r="G31" s="65"/>
      <c r="H31" s="65">
        <f>SUBTOTAL(9,H18:H30)</f>
        <v>41</v>
      </c>
      <c r="I31" s="32">
        <f>SUBTOTAL(9,I18:I30)</f>
        <v>6560</v>
      </c>
      <c r="J31" s="64"/>
      <c r="K31" s="65"/>
      <c r="L31" s="35"/>
      <c r="M31" s="65"/>
    </row>
    <row r="32" spans="1:13" ht="21.6" hidden="1" customHeight="1" outlineLevel="2">
      <c r="A32" s="63">
        <v>43748</v>
      </c>
      <c r="B32" s="74" t="s">
        <v>259</v>
      </c>
      <c r="C32" s="64" t="s">
        <v>260</v>
      </c>
      <c r="D32" s="65" t="s">
        <v>261</v>
      </c>
      <c r="E32" s="22" t="s">
        <v>54</v>
      </c>
      <c r="F32" s="65" t="s">
        <v>71</v>
      </c>
      <c r="G32" s="65">
        <v>300</v>
      </c>
      <c r="H32" s="65">
        <v>2</v>
      </c>
      <c r="I32" s="32">
        <f>G32*H32</f>
        <v>600</v>
      </c>
      <c r="J32" s="64" t="s">
        <v>264</v>
      </c>
      <c r="K32" s="65"/>
      <c r="L32" s="35" t="s">
        <v>84</v>
      </c>
      <c r="M32" s="65"/>
    </row>
    <row r="33" spans="1:13" ht="21.6" hidden="1" customHeight="1" outlineLevel="2">
      <c r="A33" s="67">
        <v>43769</v>
      </c>
      <c r="B33" s="64" t="s">
        <v>312</v>
      </c>
      <c r="C33" s="64"/>
      <c r="D33" s="65"/>
      <c r="E33" s="22" t="s">
        <v>54</v>
      </c>
      <c r="F33" s="65" t="s">
        <v>71</v>
      </c>
      <c r="G33" s="65">
        <v>300</v>
      </c>
      <c r="H33" s="65">
        <v>2</v>
      </c>
      <c r="I33" s="32">
        <f>G33*H33</f>
        <v>600</v>
      </c>
      <c r="J33" s="64"/>
      <c r="K33" s="65"/>
      <c r="L33" s="35" t="s">
        <v>313</v>
      </c>
      <c r="M33" s="65"/>
    </row>
    <row r="34" spans="1:13" ht="21.6" hidden="1" customHeight="1" outlineLevel="2">
      <c r="A34" s="63">
        <v>43755</v>
      </c>
      <c r="B34" s="64" t="s">
        <v>134</v>
      </c>
      <c r="C34" s="64" t="s">
        <v>82</v>
      </c>
      <c r="D34" s="65" t="s">
        <v>83</v>
      </c>
      <c r="E34" s="22" t="s">
        <v>54</v>
      </c>
      <c r="F34" s="65" t="s">
        <v>71</v>
      </c>
      <c r="G34" s="65">
        <v>300</v>
      </c>
      <c r="H34" s="65">
        <v>2</v>
      </c>
      <c r="I34" s="32">
        <f>G34*H34</f>
        <v>600</v>
      </c>
      <c r="J34" s="64" t="s">
        <v>384</v>
      </c>
      <c r="K34" s="65"/>
      <c r="L34" s="35" t="s">
        <v>84</v>
      </c>
      <c r="M34" s="65"/>
    </row>
    <row r="35" spans="1:13" ht="21.6" customHeight="1" outlineLevel="1" collapsed="1">
      <c r="A35" s="63"/>
      <c r="B35" s="64"/>
      <c r="C35" s="64"/>
      <c r="D35" s="65"/>
      <c r="E35" s="75" t="s">
        <v>367</v>
      </c>
      <c r="F35" s="65"/>
      <c r="G35" s="65"/>
      <c r="H35" s="65">
        <f>SUBTOTAL(9,H32:H34)</f>
        <v>6</v>
      </c>
      <c r="I35" s="32">
        <f>SUBTOTAL(9,I32:I34)</f>
        <v>1800</v>
      </c>
      <c r="J35" s="64"/>
      <c r="K35" s="65"/>
      <c r="L35" s="35"/>
      <c r="M35" s="65"/>
    </row>
    <row r="36" spans="1:13" ht="21.6" hidden="1" customHeight="1" outlineLevel="2">
      <c r="A36" s="63">
        <v>43762</v>
      </c>
      <c r="B36" s="64" t="s">
        <v>138</v>
      </c>
      <c r="C36" s="64" t="s">
        <v>154</v>
      </c>
      <c r="D36" s="65" t="s">
        <v>155</v>
      </c>
      <c r="E36" s="22" t="s">
        <v>52</v>
      </c>
      <c r="F36" s="35" t="s">
        <v>71</v>
      </c>
      <c r="G36" s="65">
        <v>60</v>
      </c>
      <c r="H36" s="65">
        <v>10</v>
      </c>
      <c r="I36" s="32">
        <f t="shared" ref="I36:I67" si="2">G36*H36</f>
        <v>600</v>
      </c>
      <c r="J36" s="64" t="s">
        <v>156</v>
      </c>
      <c r="K36" s="65"/>
      <c r="L36" s="35" t="s">
        <v>84</v>
      </c>
      <c r="M36" s="65"/>
    </row>
    <row r="37" spans="1:13" ht="21.6" hidden="1" customHeight="1" outlineLevel="2">
      <c r="A37" s="63">
        <v>43763</v>
      </c>
      <c r="B37" s="64" t="s">
        <v>139</v>
      </c>
      <c r="C37" s="64" t="s">
        <v>157</v>
      </c>
      <c r="D37" s="65" t="s">
        <v>158</v>
      </c>
      <c r="E37" s="22" t="s">
        <v>52</v>
      </c>
      <c r="F37" s="35" t="s">
        <v>71</v>
      </c>
      <c r="G37" s="65">
        <v>60</v>
      </c>
      <c r="H37" s="65">
        <v>4</v>
      </c>
      <c r="I37" s="32">
        <f t="shared" si="2"/>
        <v>240</v>
      </c>
      <c r="J37" s="64" t="s">
        <v>159</v>
      </c>
      <c r="K37" s="65"/>
      <c r="L37" s="35" t="s">
        <v>84</v>
      </c>
      <c r="M37" s="65"/>
    </row>
    <row r="38" spans="1:13" ht="21.6" hidden="1" customHeight="1" outlineLevel="2">
      <c r="A38" s="63">
        <v>43763</v>
      </c>
      <c r="B38" s="64" t="s">
        <v>140</v>
      </c>
      <c r="C38" s="64" t="s">
        <v>160</v>
      </c>
      <c r="D38" s="65" t="s">
        <v>161</v>
      </c>
      <c r="E38" s="22" t="s">
        <v>52</v>
      </c>
      <c r="F38" s="35" t="s">
        <v>71</v>
      </c>
      <c r="G38" s="65">
        <v>60</v>
      </c>
      <c r="H38" s="65">
        <v>2</v>
      </c>
      <c r="I38" s="32">
        <f t="shared" si="2"/>
        <v>120</v>
      </c>
      <c r="J38" s="64" t="s">
        <v>162</v>
      </c>
      <c r="K38" s="65"/>
      <c r="L38" s="35" t="s">
        <v>84</v>
      </c>
      <c r="M38" s="65"/>
    </row>
    <row r="39" spans="1:13" ht="21.6" hidden="1" customHeight="1" outlineLevel="2">
      <c r="A39" s="63">
        <v>43763</v>
      </c>
      <c r="B39" s="64" t="s">
        <v>142</v>
      </c>
      <c r="C39" s="64" t="s">
        <v>165</v>
      </c>
      <c r="D39" s="65" t="s">
        <v>166</v>
      </c>
      <c r="E39" s="22" t="s">
        <v>52</v>
      </c>
      <c r="F39" s="35" t="s">
        <v>71</v>
      </c>
      <c r="G39" s="65">
        <v>60</v>
      </c>
      <c r="H39" s="65">
        <v>6</v>
      </c>
      <c r="I39" s="32">
        <f t="shared" si="2"/>
        <v>360</v>
      </c>
      <c r="J39" s="64" t="s">
        <v>168</v>
      </c>
      <c r="K39" s="65"/>
      <c r="L39" s="35" t="s">
        <v>84</v>
      </c>
      <c r="M39" s="65"/>
    </row>
    <row r="40" spans="1:13" ht="21.6" hidden="1" customHeight="1" outlineLevel="2">
      <c r="A40" s="63">
        <v>43763</v>
      </c>
      <c r="B40" s="64" t="s">
        <v>143</v>
      </c>
      <c r="C40" s="64" t="s">
        <v>169</v>
      </c>
      <c r="D40" s="65" t="s">
        <v>170</v>
      </c>
      <c r="E40" s="22" t="s">
        <v>52</v>
      </c>
      <c r="F40" s="35" t="s">
        <v>71</v>
      </c>
      <c r="G40" s="65">
        <v>60</v>
      </c>
      <c r="H40" s="65">
        <v>3</v>
      </c>
      <c r="I40" s="32">
        <f t="shared" si="2"/>
        <v>180</v>
      </c>
      <c r="J40" s="64" t="s">
        <v>171</v>
      </c>
      <c r="K40" s="65"/>
      <c r="L40" s="35" t="s">
        <v>84</v>
      </c>
      <c r="M40" s="65"/>
    </row>
    <row r="41" spans="1:13" ht="21.6" hidden="1" customHeight="1" outlineLevel="2">
      <c r="A41" s="63">
        <v>43763</v>
      </c>
      <c r="B41" s="64" t="s">
        <v>145</v>
      </c>
      <c r="C41" s="64" t="s">
        <v>175</v>
      </c>
      <c r="D41" s="65" t="s">
        <v>176</v>
      </c>
      <c r="E41" s="22" t="s">
        <v>52</v>
      </c>
      <c r="F41" s="35" t="s">
        <v>71</v>
      </c>
      <c r="G41" s="65">
        <v>60</v>
      </c>
      <c r="H41" s="65">
        <v>7</v>
      </c>
      <c r="I41" s="32">
        <f t="shared" si="2"/>
        <v>420</v>
      </c>
      <c r="J41" s="64" t="s">
        <v>177</v>
      </c>
      <c r="K41" s="65"/>
      <c r="L41" s="35" t="s">
        <v>84</v>
      </c>
      <c r="M41" s="65"/>
    </row>
    <row r="42" spans="1:13" ht="21.6" hidden="1" customHeight="1" outlineLevel="2">
      <c r="A42" s="63">
        <v>43763</v>
      </c>
      <c r="B42" s="64" t="s">
        <v>182</v>
      </c>
      <c r="C42" s="64" t="s">
        <v>183</v>
      </c>
      <c r="D42" s="65" t="s">
        <v>184</v>
      </c>
      <c r="E42" s="22" t="s">
        <v>52</v>
      </c>
      <c r="F42" s="35" t="s">
        <v>71</v>
      </c>
      <c r="G42" s="65">
        <v>60</v>
      </c>
      <c r="H42" s="65">
        <v>6</v>
      </c>
      <c r="I42" s="32">
        <f t="shared" si="2"/>
        <v>360</v>
      </c>
      <c r="J42" s="64" t="s">
        <v>185</v>
      </c>
      <c r="K42" s="65"/>
      <c r="L42" s="35" t="s">
        <v>84</v>
      </c>
      <c r="M42" s="65"/>
    </row>
    <row r="43" spans="1:13" ht="21.6" hidden="1" customHeight="1" outlineLevel="2">
      <c r="A43" s="63">
        <v>43763</v>
      </c>
      <c r="B43" s="64" t="s">
        <v>187</v>
      </c>
      <c r="C43" s="64" t="s">
        <v>188</v>
      </c>
      <c r="D43" s="65" t="s">
        <v>189</v>
      </c>
      <c r="E43" s="22" t="s">
        <v>52</v>
      </c>
      <c r="F43" s="65" t="s">
        <v>71</v>
      </c>
      <c r="G43" s="65">
        <v>60</v>
      </c>
      <c r="H43" s="65">
        <v>2</v>
      </c>
      <c r="I43" s="32">
        <f t="shared" si="2"/>
        <v>120</v>
      </c>
      <c r="J43" s="64" t="s">
        <v>190</v>
      </c>
      <c r="K43" s="65"/>
      <c r="L43" s="35" t="s">
        <v>84</v>
      </c>
      <c r="M43" s="65"/>
    </row>
    <row r="44" spans="1:13" ht="21.6" hidden="1" customHeight="1" outlineLevel="2">
      <c r="A44" s="63">
        <v>43763</v>
      </c>
      <c r="B44" s="64" t="s">
        <v>194</v>
      </c>
      <c r="C44" s="64" t="s">
        <v>195</v>
      </c>
      <c r="D44" s="65" t="s">
        <v>196</v>
      </c>
      <c r="E44" s="22" t="s">
        <v>52</v>
      </c>
      <c r="F44" s="65" t="s">
        <v>71</v>
      </c>
      <c r="G44" s="65">
        <v>60</v>
      </c>
      <c r="H44" s="65">
        <v>5</v>
      </c>
      <c r="I44" s="32">
        <f t="shared" si="2"/>
        <v>300</v>
      </c>
      <c r="J44" s="64" t="s">
        <v>197</v>
      </c>
      <c r="K44" s="65"/>
      <c r="L44" s="35" t="s">
        <v>84</v>
      </c>
      <c r="M44" s="65"/>
    </row>
    <row r="45" spans="1:13" ht="21.6" hidden="1" customHeight="1" outlineLevel="2">
      <c r="A45" s="63">
        <v>43763</v>
      </c>
      <c r="B45" s="64" t="s">
        <v>198</v>
      </c>
      <c r="C45" s="64" t="s">
        <v>105</v>
      </c>
      <c r="D45" s="65" t="s">
        <v>106</v>
      </c>
      <c r="E45" s="22" t="s">
        <v>52</v>
      </c>
      <c r="F45" s="65" t="s">
        <v>71</v>
      </c>
      <c r="G45" s="65">
        <v>60</v>
      </c>
      <c r="H45" s="65">
        <v>6</v>
      </c>
      <c r="I45" s="32">
        <f t="shared" si="2"/>
        <v>360</v>
      </c>
      <c r="J45" s="64" t="s">
        <v>199</v>
      </c>
      <c r="K45" s="65"/>
      <c r="L45" s="35" t="s">
        <v>84</v>
      </c>
      <c r="M45" s="65"/>
    </row>
    <row r="46" spans="1:13" ht="21.6" hidden="1" customHeight="1" outlineLevel="2">
      <c r="A46" s="63">
        <v>43763</v>
      </c>
      <c r="B46" s="64" t="s">
        <v>200</v>
      </c>
      <c r="C46" s="64" t="s">
        <v>82</v>
      </c>
      <c r="D46" s="65" t="s">
        <v>83</v>
      </c>
      <c r="E46" s="22" t="s">
        <v>52</v>
      </c>
      <c r="F46" s="65" t="s">
        <v>71</v>
      </c>
      <c r="G46" s="65">
        <v>60</v>
      </c>
      <c r="H46" s="65">
        <v>2</v>
      </c>
      <c r="I46" s="32">
        <f t="shared" si="2"/>
        <v>120</v>
      </c>
      <c r="J46" s="64" t="s">
        <v>202</v>
      </c>
      <c r="K46" s="65"/>
      <c r="L46" s="35" t="s">
        <v>84</v>
      </c>
      <c r="M46" s="65"/>
    </row>
    <row r="47" spans="1:13" ht="21.6" hidden="1" customHeight="1" outlineLevel="2">
      <c r="A47" s="63">
        <v>43739</v>
      </c>
      <c r="B47" s="64" t="s">
        <v>209</v>
      </c>
      <c r="C47" s="64" t="s">
        <v>210</v>
      </c>
      <c r="D47" s="65" t="s">
        <v>211</v>
      </c>
      <c r="E47" s="22" t="s">
        <v>52</v>
      </c>
      <c r="F47" s="65" t="s">
        <v>71</v>
      </c>
      <c r="G47" s="65">
        <v>60</v>
      </c>
      <c r="H47" s="65">
        <v>3</v>
      </c>
      <c r="I47" s="32">
        <f t="shared" si="2"/>
        <v>180</v>
      </c>
      <c r="J47" s="64" t="s">
        <v>212</v>
      </c>
      <c r="K47" s="65"/>
      <c r="L47" s="35" t="s">
        <v>84</v>
      </c>
      <c r="M47" s="65"/>
    </row>
    <row r="48" spans="1:13" ht="21.6" hidden="1" customHeight="1" outlineLevel="2">
      <c r="A48" s="63">
        <v>43739</v>
      </c>
      <c r="B48" s="74" t="s">
        <v>221</v>
      </c>
      <c r="C48" s="64" t="s">
        <v>222</v>
      </c>
      <c r="D48" s="65" t="s">
        <v>223</v>
      </c>
      <c r="E48" s="22" t="s">
        <v>52</v>
      </c>
      <c r="F48" s="65" t="s">
        <v>71</v>
      </c>
      <c r="G48" s="65">
        <v>60</v>
      </c>
      <c r="H48" s="65">
        <v>9</v>
      </c>
      <c r="I48" s="32">
        <f t="shared" si="2"/>
        <v>540</v>
      </c>
      <c r="J48" s="64" t="s">
        <v>224</v>
      </c>
      <c r="K48" s="65"/>
      <c r="L48" s="35" t="s">
        <v>84</v>
      </c>
      <c r="M48" s="65"/>
    </row>
    <row r="49" spans="1:13" ht="21.6" hidden="1" customHeight="1" outlineLevel="2">
      <c r="A49" s="63">
        <v>43739</v>
      </c>
      <c r="B49" s="74" t="s">
        <v>228</v>
      </c>
      <c r="C49" s="64" t="s">
        <v>229</v>
      </c>
      <c r="D49" s="65" t="s">
        <v>230</v>
      </c>
      <c r="E49" s="22" t="s">
        <v>52</v>
      </c>
      <c r="F49" s="65" t="s">
        <v>71</v>
      </c>
      <c r="G49" s="65">
        <v>60</v>
      </c>
      <c r="H49" s="65">
        <v>1</v>
      </c>
      <c r="I49" s="32">
        <f t="shared" si="2"/>
        <v>60</v>
      </c>
      <c r="J49" s="64" t="s">
        <v>231</v>
      </c>
      <c r="K49" s="65"/>
      <c r="L49" s="35" t="s">
        <v>84</v>
      </c>
      <c r="M49" s="65"/>
    </row>
    <row r="50" spans="1:13" ht="21.6" hidden="1" customHeight="1" outlineLevel="2">
      <c r="A50" s="63">
        <v>43739</v>
      </c>
      <c r="B50" s="74" t="s">
        <v>235</v>
      </c>
      <c r="C50" s="64" t="s">
        <v>233</v>
      </c>
      <c r="D50" s="65" t="s">
        <v>237</v>
      </c>
      <c r="E50" s="22" t="s">
        <v>52</v>
      </c>
      <c r="F50" s="65" t="s">
        <v>71</v>
      </c>
      <c r="G50" s="65">
        <v>60</v>
      </c>
      <c r="H50" s="65">
        <v>3</v>
      </c>
      <c r="I50" s="32">
        <f t="shared" si="2"/>
        <v>180</v>
      </c>
      <c r="J50" s="38" t="s">
        <v>236</v>
      </c>
      <c r="K50" s="65"/>
      <c r="L50" s="35" t="s">
        <v>84</v>
      </c>
      <c r="M50" s="65"/>
    </row>
    <row r="51" spans="1:13" ht="21.6" hidden="1" customHeight="1" outlineLevel="2">
      <c r="A51" s="63">
        <v>43739</v>
      </c>
      <c r="B51" s="74" t="s">
        <v>239</v>
      </c>
      <c r="C51" s="64" t="s">
        <v>99</v>
      </c>
      <c r="D51" s="65" t="s">
        <v>100</v>
      </c>
      <c r="E51" s="22" t="s">
        <v>52</v>
      </c>
      <c r="F51" s="65" t="s">
        <v>71</v>
      </c>
      <c r="G51" s="65">
        <v>60</v>
      </c>
      <c r="H51" s="65">
        <v>5</v>
      </c>
      <c r="I51" s="32">
        <f t="shared" si="2"/>
        <v>300</v>
      </c>
      <c r="J51" s="64" t="s">
        <v>240</v>
      </c>
      <c r="K51" s="66"/>
      <c r="L51" s="35" t="s">
        <v>84</v>
      </c>
      <c r="M51" s="65"/>
    </row>
    <row r="52" spans="1:13" ht="21.6" hidden="1" customHeight="1" outlineLevel="2">
      <c r="A52" s="63">
        <v>43739</v>
      </c>
      <c r="B52" s="74" t="s">
        <v>241</v>
      </c>
      <c r="C52" s="64" t="s">
        <v>242</v>
      </c>
      <c r="D52" s="65" t="s">
        <v>243</v>
      </c>
      <c r="E52" s="22" t="s">
        <v>52</v>
      </c>
      <c r="F52" s="65" t="s">
        <v>71</v>
      </c>
      <c r="G52" s="65">
        <v>60</v>
      </c>
      <c r="H52" s="65">
        <v>1</v>
      </c>
      <c r="I52" s="32">
        <f t="shared" si="2"/>
        <v>60</v>
      </c>
      <c r="J52" s="64" t="s">
        <v>244</v>
      </c>
      <c r="K52" s="65"/>
      <c r="L52" s="35" t="s">
        <v>84</v>
      </c>
      <c r="M52" s="65"/>
    </row>
    <row r="53" spans="1:13" ht="21.6" hidden="1" customHeight="1" outlineLevel="2">
      <c r="A53" s="63">
        <v>43748</v>
      </c>
      <c r="B53" s="74" t="s">
        <v>255</v>
      </c>
      <c r="C53" s="64" t="s">
        <v>256</v>
      </c>
      <c r="D53" s="65" t="s">
        <v>257</v>
      </c>
      <c r="E53" s="22" t="s">
        <v>52</v>
      </c>
      <c r="F53" s="65" t="s">
        <v>71</v>
      </c>
      <c r="G53" s="65">
        <v>60</v>
      </c>
      <c r="H53" s="65">
        <v>10</v>
      </c>
      <c r="I53" s="32">
        <f t="shared" si="2"/>
        <v>600</v>
      </c>
      <c r="J53" s="64" t="s">
        <v>258</v>
      </c>
      <c r="K53" s="65"/>
      <c r="L53" s="35" t="s">
        <v>84</v>
      </c>
      <c r="M53" s="65"/>
    </row>
    <row r="54" spans="1:13" ht="21.6" hidden="1" customHeight="1" outlineLevel="2">
      <c r="A54" s="63">
        <v>43748</v>
      </c>
      <c r="B54" s="74" t="s">
        <v>259</v>
      </c>
      <c r="C54" s="64" t="s">
        <v>260</v>
      </c>
      <c r="D54" s="65" t="s">
        <v>261</v>
      </c>
      <c r="E54" s="22" t="s">
        <v>52</v>
      </c>
      <c r="F54" s="65" t="s">
        <v>71</v>
      </c>
      <c r="G54" s="65">
        <v>60</v>
      </c>
      <c r="H54" s="65">
        <v>4</v>
      </c>
      <c r="I54" s="32">
        <f t="shared" si="2"/>
        <v>240</v>
      </c>
      <c r="J54" s="64" t="s">
        <v>262</v>
      </c>
      <c r="K54" s="65"/>
      <c r="L54" s="35" t="s">
        <v>84</v>
      </c>
      <c r="M54" s="65"/>
    </row>
    <row r="55" spans="1:13" ht="21.6" hidden="1" customHeight="1" outlineLevel="2">
      <c r="A55" s="63">
        <v>43753</v>
      </c>
      <c r="B55" s="74" t="s">
        <v>270</v>
      </c>
      <c r="C55" s="64" t="s">
        <v>102</v>
      </c>
      <c r="D55" s="65" t="s">
        <v>103</v>
      </c>
      <c r="E55" s="22" t="s">
        <v>52</v>
      </c>
      <c r="F55" s="65" t="s">
        <v>71</v>
      </c>
      <c r="G55" s="65">
        <v>60</v>
      </c>
      <c r="H55" s="65">
        <v>2</v>
      </c>
      <c r="I55" s="32">
        <f t="shared" si="2"/>
        <v>120</v>
      </c>
      <c r="J55" s="64" t="s">
        <v>271</v>
      </c>
      <c r="K55" s="65"/>
      <c r="L55" s="35" t="s">
        <v>84</v>
      </c>
      <c r="M55" s="65"/>
    </row>
    <row r="56" spans="1:13" ht="21.6" hidden="1" customHeight="1" outlineLevel="2">
      <c r="A56" s="63">
        <v>43755</v>
      </c>
      <c r="B56" s="74" t="s">
        <v>280</v>
      </c>
      <c r="C56" s="64" t="s">
        <v>281</v>
      </c>
      <c r="D56" s="65" t="s">
        <v>282</v>
      </c>
      <c r="E56" s="22" t="s">
        <v>52</v>
      </c>
      <c r="F56" s="65" t="s">
        <v>71</v>
      </c>
      <c r="G56" s="65">
        <v>60</v>
      </c>
      <c r="H56" s="65">
        <v>5</v>
      </c>
      <c r="I56" s="32">
        <f t="shared" si="2"/>
        <v>300</v>
      </c>
      <c r="J56" s="64" t="s">
        <v>283</v>
      </c>
      <c r="K56" s="65"/>
      <c r="L56" s="35" t="s">
        <v>84</v>
      </c>
      <c r="M56" s="65"/>
    </row>
    <row r="57" spans="1:13" ht="21.6" hidden="1" customHeight="1" outlineLevel="2">
      <c r="A57" s="63">
        <v>43755</v>
      </c>
      <c r="B57" s="74" t="s">
        <v>286</v>
      </c>
      <c r="C57" s="64" t="s">
        <v>108</v>
      </c>
      <c r="D57" s="65" t="s">
        <v>109</v>
      </c>
      <c r="E57" s="22" t="s">
        <v>52</v>
      </c>
      <c r="F57" s="65" t="s">
        <v>71</v>
      </c>
      <c r="G57" s="65">
        <v>60</v>
      </c>
      <c r="H57" s="65">
        <v>4</v>
      </c>
      <c r="I57" s="32">
        <f t="shared" si="2"/>
        <v>240</v>
      </c>
      <c r="J57" s="64" t="s">
        <v>287</v>
      </c>
      <c r="K57" s="65"/>
      <c r="L57" s="35" t="s">
        <v>84</v>
      </c>
      <c r="M57" s="65"/>
    </row>
    <row r="58" spans="1:13" ht="21.6" hidden="1" customHeight="1" outlineLevel="2">
      <c r="A58" s="63">
        <v>43755</v>
      </c>
      <c r="B58" s="74" t="s">
        <v>288</v>
      </c>
      <c r="C58" s="64" t="s">
        <v>289</v>
      </c>
      <c r="D58" s="65" t="s">
        <v>290</v>
      </c>
      <c r="E58" s="22" t="s">
        <v>52</v>
      </c>
      <c r="F58" s="65" t="s">
        <v>71</v>
      </c>
      <c r="G58" s="65">
        <v>60</v>
      </c>
      <c r="H58" s="65">
        <v>5</v>
      </c>
      <c r="I58" s="32">
        <f t="shared" si="2"/>
        <v>300</v>
      </c>
      <c r="J58" s="64" t="s">
        <v>291</v>
      </c>
      <c r="K58" s="65"/>
      <c r="L58" s="35" t="s">
        <v>84</v>
      </c>
      <c r="M58" s="65"/>
    </row>
    <row r="59" spans="1:13" ht="21.6" hidden="1" customHeight="1" outlineLevel="2">
      <c r="A59" s="67">
        <v>43679</v>
      </c>
      <c r="B59" s="64" t="s">
        <v>298</v>
      </c>
      <c r="C59" s="64" t="s">
        <v>299</v>
      </c>
      <c r="D59" s="65" t="s">
        <v>300</v>
      </c>
      <c r="E59" s="22" t="s">
        <v>52</v>
      </c>
      <c r="F59" s="65" t="s">
        <v>71</v>
      </c>
      <c r="G59" s="65">
        <v>60</v>
      </c>
      <c r="H59" s="65">
        <v>2</v>
      </c>
      <c r="I59" s="32">
        <f t="shared" si="2"/>
        <v>120</v>
      </c>
      <c r="J59" s="64" t="s">
        <v>301</v>
      </c>
      <c r="K59" s="65"/>
      <c r="L59" s="35" t="s">
        <v>78</v>
      </c>
      <c r="M59" s="65"/>
    </row>
    <row r="60" spans="1:13" ht="21.6" hidden="1" customHeight="1" outlineLevel="2">
      <c r="A60" s="67">
        <v>43769</v>
      </c>
      <c r="B60" s="64" t="s">
        <v>308</v>
      </c>
      <c r="C60" s="64" t="s">
        <v>309</v>
      </c>
      <c r="D60" s="65" t="s">
        <v>310</v>
      </c>
      <c r="E60" s="22" t="s">
        <v>52</v>
      </c>
      <c r="F60" s="65" t="s">
        <v>71</v>
      </c>
      <c r="G60" s="65">
        <v>60</v>
      </c>
      <c r="H60" s="65">
        <v>10</v>
      </c>
      <c r="I60" s="32">
        <f t="shared" si="2"/>
        <v>600</v>
      </c>
      <c r="J60" s="64" t="s">
        <v>311</v>
      </c>
      <c r="K60" s="65"/>
      <c r="L60" s="35" t="s">
        <v>78</v>
      </c>
      <c r="M60" s="65"/>
    </row>
    <row r="61" spans="1:13" ht="21.6" hidden="1" customHeight="1" outlineLevel="2">
      <c r="A61" s="67">
        <v>43769</v>
      </c>
      <c r="B61" s="64" t="s">
        <v>312</v>
      </c>
      <c r="C61" s="64"/>
      <c r="D61" s="65"/>
      <c r="E61" s="22" t="s">
        <v>52</v>
      </c>
      <c r="F61" s="65" t="s">
        <v>71</v>
      </c>
      <c r="G61" s="65">
        <v>60</v>
      </c>
      <c r="H61" s="65">
        <v>37</v>
      </c>
      <c r="I61" s="32">
        <f t="shared" si="2"/>
        <v>2220</v>
      </c>
      <c r="J61" s="64"/>
      <c r="K61" s="65"/>
      <c r="L61" s="35" t="s">
        <v>313</v>
      </c>
      <c r="M61" s="65"/>
    </row>
    <row r="62" spans="1:13" ht="21.6" hidden="1" customHeight="1" outlineLevel="2">
      <c r="A62" s="67">
        <v>43740</v>
      </c>
      <c r="B62" s="64" t="s">
        <v>319</v>
      </c>
      <c r="C62" s="64" t="s">
        <v>314</v>
      </c>
      <c r="D62" s="65" t="s">
        <v>315</v>
      </c>
      <c r="E62" s="22" t="s">
        <v>52</v>
      </c>
      <c r="F62" s="65" t="s">
        <v>71</v>
      </c>
      <c r="G62" s="65">
        <v>60</v>
      </c>
      <c r="H62" s="65">
        <v>2</v>
      </c>
      <c r="I62" s="32">
        <f t="shared" si="2"/>
        <v>120</v>
      </c>
      <c r="J62" s="64" t="s">
        <v>316</v>
      </c>
      <c r="K62" s="65"/>
      <c r="L62" s="35" t="s">
        <v>70</v>
      </c>
      <c r="M62" s="65"/>
    </row>
    <row r="63" spans="1:13" ht="21.6" hidden="1" customHeight="1" outlineLevel="2">
      <c r="A63" s="63">
        <v>43755</v>
      </c>
      <c r="B63" s="64" t="s">
        <v>130</v>
      </c>
      <c r="C63" s="64" t="s">
        <v>131</v>
      </c>
      <c r="D63" s="65" t="s">
        <v>132</v>
      </c>
      <c r="E63" s="22" t="s">
        <v>52</v>
      </c>
      <c r="F63" s="65" t="s">
        <v>71</v>
      </c>
      <c r="G63" s="65">
        <v>60</v>
      </c>
      <c r="H63" s="65">
        <v>3</v>
      </c>
      <c r="I63" s="32">
        <f t="shared" si="2"/>
        <v>180</v>
      </c>
      <c r="J63" s="64" t="s">
        <v>133</v>
      </c>
      <c r="K63" s="65"/>
      <c r="L63" s="35" t="s">
        <v>84</v>
      </c>
      <c r="M63" s="65"/>
    </row>
    <row r="64" spans="1:13" ht="21.6" hidden="1" customHeight="1" outlineLevel="2">
      <c r="A64" s="63">
        <v>43755</v>
      </c>
      <c r="B64" s="64" t="s">
        <v>134</v>
      </c>
      <c r="C64" s="64" t="s">
        <v>82</v>
      </c>
      <c r="D64" s="65" t="s">
        <v>83</v>
      </c>
      <c r="E64" s="22" t="s">
        <v>52</v>
      </c>
      <c r="F64" s="65" t="s">
        <v>71</v>
      </c>
      <c r="G64" s="65">
        <v>60</v>
      </c>
      <c r="H64" s="65">
        <v>2</v>
      </c>
      <c r="I64" s="32">
        <f t="shared" si="2"/>
        <v>120</v>
      </c>
      <c r="J64" s="64" t="s">
        <v>146</v>
      </c>
      <c r="K64" s="65"/>
      <c r="L64" s="35" t="s">
        <v>84</v>
      </c>
      <c r="M64" s="65"/>
    </row>
    <row r="65" spans="1:13" ht="21.6" hidden="1" customHeight="1" outlineLevel="2">
      <c r="A65" s="63">
        <v>43762</v>
      </c>
      <c r="B65" s="64" t="s">
        <v>136</v>
      </c>
      <c r="C65" s="64" t="s">
        <v>149</v>
      </c>
      <c r="D65" s="65" t="s">
        <v>150</v>
      </c>
      <c r="E65" s="22" t="s">
        <v>52</v>
      </c>
      <c r="F65" s="35" t="s">
        <v>71</v>
      </c>
      <c r="G65" s="65">
        <v>60</v>
      </c>
      <c r="H65" s="65">
        <v>6</v>
      </c>
      <c r="I65" s="32">
        <f t="shared" si="2"/>
        <v>360</v>
      </c>
      <c r="J65" s="64" t="s">
        <v>151</v>
      </c>
      <c r="K65" s="65"/>
      <c r="L65" s="35" t="s">
        <v>84</v>
      </c>
      <c r="M65" s="65"/>
    </row>
    <row r="66" spans="1:13" ht="21.6" hidden="1" customHeight="1" outlineLevel="2">
      <c r="A66" s="67">
        <v>43769</v>
      </c>
      <c r="B66" s="64" t="s">
        <v>356</v>
      </c>
      <c r="C66" s="64" t="s">
        <v>101</v>
      </c>
      <c r="D66" s="65" t="s">
        <v>357</v>
      </c>
      <c r="E66" s="22" t="s">
        <v>52</v>
      </c>
      <c r="F66" s="65" t="s">
        <v>71</v>
      </c>
      <c r="G66" s="65">
        <v>60</v>
      </c>
      <c r="H66" s="65">
        <v>2</v>
      </c>
      <c r="I66" s="32">
        <f t="shared" si="2"/>
        <v>120</v>
      </c>
      <c r="J66" s="64" t="s">
        <v>358</v>
      </c>
      <c r="K66" s="65"/>
      <c r="L66" s="35" t="s">
        <v>70</v>
      </c>
      <c r="M66" s="65"/>
    </row>
    <row r="67" spans="1:13" ht="21.6" hidden="1" customHeight="1" outlineLevel="2">
      <c r="A67" s="67">
        <v>43769</v>
      </c>
      <c r="B67" s="64" t="s">
        <v>359</v>
      </c>
      <c r="C67" s="64" t="s">
        <v>332</v>
      </c>
      <c r="D67" s="65" t="s">
        <v>360</v>
      </c>
      <c r="E67" s="22" t="s">
        <v>52</v>
      </c>
      <c r="F67" s="65" t="s">
        <v>71</v>
      </c>
      <c r="G67" s="65">
        <v>60</v>
      </c>
      <c r="H67" s="65">
        <v>5</v>
      </c>
      <c r="I67" s="32">
        <f t="shared" si="2"/>
        <v>300</v>
      </c>
      <c r="J67" s="64" t="s">
        <v>361</v>
      </c>
      <c r="K67" s="65"/>
      <c r="L67" s="35" t="s">
        <v>70</v>
      </c>
      <c r="M67" s="65"/>
    </row>
    <row r="68" spans="1:13" ht="21.6" customHeight="1" outlineLevel="1" collapsed="1">
      <c r="A68" s="67"/>
      <c r="B68" s="64"/>
      <c r="C68" s="64"/>
      <c r="D68" s="65"/>
      <c r="E68" s="75" t="s">
        <v>368</v>
      </c>
      <c r="F68" s="65"/>
      <c r="G68" s="65"/>
      <c r="H68" s="65">
        <f>SUBTOTAL(9,H36:H67)</f>
        <v>174</v>
      </c>
      <c r="I68" s="32">
        <f>SUBTOTAL(9,I36:I67)</f>
        <v>10440</v>
      </c>
      <c r="J68" s="64"/>
      <c r="K68" s="65"/>
      <c r="L68" s="35"/>
      <c r="M68" s="65"/>
    </row>
    <row r="69" spans="1:13" ht="21.6" hidden="1" customHeight="1" outlineLevel="2">
      <c r="A69" s="63">
        <v>43743</v>
      </c>
      <c r="B69" s="74" t="s">
        <v>246</v>
      </c>
      <c r="C69" s="64" t="s">
        <v>247</v>
      </c>
      <c r="D69" s="65" t="s">
        <v>248</v>
      </c>
      <c r="E69" s="65" t="s">
        <v>104</v>
      </c>
      <c r="F69" s="65" t="s">
        <v>86</v>
      </c>
      <c r="G69" s="65">
        <v>50</v>
      </c>
      <c r="H69" s="65">
        <v>1</v>
      </c>
      <c r="I69" s="32">
        <f>G69*H69</f>
        <v>50</v>
      </c>
      <c r="J69" s="64"/>
      <c r="K69" s="65"/>
      <c r="L69" s="35" t="s">
        <v>84</v>
      </c>
      <c r="M69" s="65"/>
    </row>
    <row r="70" spans="1:13" ht="21.6" customHeight="1" outlineLevel="1" collapsed="1">
      <c r="A70" s="63"/>
      <c r="B70" s="74"/>
      <c r="C70" s="64"/>
      <c r="D70" s="65"/>
      <c r="E70" s="69" t="s">
        <v>112</v>
      </c>
      <c r="F70" s="65"/>
      <c r="G70" s="65"/>
      <c r="H70" s="65">
        <f>SUBTOTAL(9,H69:H69)</f>
        <v>1</v>
      </c>
      <c r="I70" s="32">
        <f>SUBTOTAL(9,I69:I69)</f>
        <v>50</v>
      </c>
      <c r="J70" s="64"/>
      <c r="K70" s="65"/>
      <c r="L70" s="35"/>
      <c r="M70" s="65"/>
    </row>
    <row r="71" spans="1:13" ht="21.6" hidden="1" customHeight="1" outlineLevel="2">
      <c r="A71" s="67">
        <v>43766</v>
      </c>
      <c r="B71" s="64" t="s">
        <v>350</v>
      </c>
      <c r="C71" s="64"/>
      <c r="D71" s="65"/>
      <c r="E71" s="65" t="s">
        <v>351</v>
      </c>
      <c r="F71" s="65" t="s">
        <v>71</v>
      </c>
      <c r="G71" s="65">
        <v>30</v>
      </c>
      <c r="H71" s="65">
        <v>4</v>
      </c>
      <c r="I71" s="32">
        <f>G71*H71</f>
        <v>120</v>
      </c>
      <c r="J71" s="64"/>
      <c r="K71" s="65"/>
      <c r="L71" s="35" t="s">
        <v>70</v>
      </c>
      <c r="M71" s="65"/>
    </row>
    <row r="72" spans="1:13" ht="21.6" customHeight="1" outlineLevel="1" collapsed="1">
      <c r="A72" s="67"/>
      <c r="B72" s="64"/>
      <c r="C72" s="64"/>
      <c r="D72" s="65"/>
      <c r="E72" s="69" t="s">
        <v>369</v>
      </c>
      <c r="F72" s="65"/>
      <c r="G72" s="65"/>
      <c r="H72" s="65">
        <f>SUBTOTAL(9,H71:H71)</f>
        <v>4</v>
      </c>
      <c r="I72" s="32">
        <f>SUBTOTAL(9,I71:I71)</f>
        <v>120</v>
      </c>
      <c r="J72" s="64"/>
      <c r="K72" s="65"/>
      <c r="L72" s="35"/>
      <c r="M72" s="65"/>
    </row>
    <row r="73" spans="1:13" ht="21.6" hidden="1" customHeight="1" outlineLevel="2">
      <c r="A73" s="67">
        <v>43743</v>
      </c>
      <c r="B73" s="64" t="s">
        <v>338</v>
      </c>
      <c r="C73" s="64"/>
      <c r="D73" s="65"/>
      <c r="E73" s="65" t="s">
        <v>339</v>
      </c>
      <c r="F73" s="65" t="s">
        <v>71</v>
      </c>
      <c r="G73" s="65">
        <v>20</v>
      </c>
      <c r="H73" s="65">
        <v>60</v>
      </c>
      <c r="I73" s="32">
        <f>G73*H73</f>
        <v>1200</v>
      </c>
      <c r="J73" s="64" t="s">
        <v>340</v>
      </c>
      <c r="K73" s="65"/>
      <c r="L73" s="35" t="s">
        <v>70</v>
      </c>
      <c r="M73" s="65"/>
    </row>
    <row r="74" spans="1:13" ht="21.6" hidden="1" customHeight="1" outlineLevel="2">
      <c r="A74" s="67">
        <v>43743</v>
      </c>
      <c r="B74" s="64" t="s">
        <v>338</v>
      </c>
      <c r="C74" s="64"/>
      <c r="D74" s="65"/>
      <c r="E74" s="65" t="s">
        <v>339</v>
      </c>
      <c r="F74" s="65" t="s">
        <v>71</v>
      </c>
      <c r="G74" s="65">
        <v>20</v>
      </c>
      <c r="H74" s="65">
        <v>302</v>
      </c>
      <c r="I74" s="32">
        <f>G74*H74</f>
        <v>6040</v>
      </c>
      <c r="J74" s="64" t="s">
        <v>341</v>
      </c>
      <c r="K74" s="65"/>
      <c r="L74" s="35" t="s">
        <v>70</v>
      </c>
      <c r="M74" s="65"/>
    </row>
    <row r="75" spans="1:13" ht="21.6" customHeight="1" outlineLevel="1" collapsed="1">
      <c r="A75" s="67"/>
      <c r="B75" s="64"/>
      <c r="C75" s="64"/>
      <c r="D75" s="65"/>
      <c r="E75" s="69" t="s">
        <v>370</v>
      </c>
      <c r="F75" s="65"/>
      <c r="G75" s="65"/>
      <c r="H75" s="65">
        <f>SUBTOTAL(9,H73:H74)</f>
        <v>362</v>
      </c>
      <c r="I75" s="32">
        <f>SUBTOTAL(9,I73:I74)</f>
        <v>7240</v>
      </c>
      <c r="J75" s="64"/>
      <c r="K75" s="65"/>
      <c r="L75" s="35"/>
      <c r="M75" s="65"/>
    </row>
    <row r="76" spans="1:13" ht="21.6" hidden="1" customHeight="1" outlineLevel="2">
      <c r="A76" s="67">
        <v>43755</v>
      </c>
      <c r="B76" s="64" t="s">
        <v>342</v>
      </c>
      <c r="C76" s="64"/>
      <c r="D76" s="65"/>
      <c r="E76" s="65" t="s">
        <v>343</v>
      </c>
      <c r="F76" s="65" t="s">
        <v>71</v>
      </c>
      <c r="G76" s="65">
        <v>30</v>
      </c>
      <c r="H76" s="65">
        <v>4</v>
      </c>
      <c r="I76" s="32">
        <f>G76*H76</f>
        <v>120</v>
      </c>
      <c r="J76" s="64" t="s">
        <v>340</v>
      </c>
      <c r="K76" s="65"/>
      <c r="L76" s="35" t="s">
        <v>70</v>
      </c>
      <c r="M76" s="65"/>
    </row>
    <row r="77" spans="1:13" ht="21.6" hidden="1" customHeight="1" outlineLevel="2">
      <c r="A77" s="67">
        <v>43755</v>
      </c>
      <c r="B77" s="64" t="s">
        <v>342</v>
      </c>
      <c r="C77" s="64"/>
      <c r="D77" s="65"/>
      <c r="E77" s="65" t="s">
        <v>343</v>
      </c>
      <c r="F77" s="65" t="s">
        <v>71</v>
      </c>
      <c r="G77" s="65">
        <v>30</v>
      </c>
      <c r="H77" s="65">
        <v>8</v>
      </c>
      <c r="I77" s="32">
        <f>G77*H77</f>
        <v>240</v>
      </c>
      <c r="J77" s="64" t="s">
        <v>341</v>
      </c>
      <c r="K77" s="65"/>
      <c r="L77" s="35" t="s">
        <v>70</v>
      </c>
      <c r="M77" s="65"/>
    </row>
    <row r="78" spans="1:13" ht="21.6" customHeight="1" outlineLevel="1" collapsed="1">
      <c r="A78" s="67"/>
      <c r="B78" s="64"/>
      <c r="C78" s="64"/>
      <c r="D78" s="65"/>
      <c r="E78" s="69" t="s">
        <v>371</v>
      </c>
      <c r="F78" s="65"/>
      <c r="G78" s="65"/>
      <c r="H78" s="65">
        <f>SUBTOTAL(9,H76:H77)</f>
        <v>12</v>
      </c>
      <c r="I78" s="32">
        <f>SUBTOTAL(9,I76:I77)</f>
        <v>360</v>
      </c>
      <c r="J78" s="64"/>
      <c r="K78" s="65"/>
      <c r="L78" s="35"/>
      <c r="M78" s="65"/>
    </row>
    <row r="79" spans="1:13" ht="21.6" hidden="1" customHeight="1" outlineLevel="2">
      <c r="A79" s="67">
        <v>43766</v>
      </c>
      <c r="B79" s="64" t="s">
        <v>348</v>
      </c>
      <c r="C79" s="64"/>
      <c r="D79" s="65"/>
      <c r="E79" s="65" t="s">
        <v>349</v>
      </c>
      <c r="F79" s="65" t="s">
        <v>86</v>
      </c>
      <c r="G79" s="65">
        <v>50</v>
      </c>
      <c r="H79" s="65">
        <v>26</v>
      </c>
      <c r="I79" s="32">
        <f>G79*H79</f>
        <v>1300</v>
      </c>
      <c r="J79" s="64"/>
      <c r="K79" s="65"/>
      <c r="L79" s="35" t="s">
        <v>70</v>
      </c>
      <c r="M79" s="65"/>
    </row>
    <row r="80" spans="1:13" ht="21.6" customHeight="1" outlineLevel="1" collapsed="1">
      <c r="A80" s="67"/>
      <c r="B80" s="64"/>
      <c r="C80" s="64"/>
      <c r="D80" s="65"/>
      <c r="E80" s="69" t="s">
        <v>372</v>
      </c>
      <c r="F80" s="65"/>
      <c r="G80" s="65"/>
      <c r="H80" s="65">
        <f>SUBTOTAL(9,H79:H79)</f>
        <v>26</v>
      </c>
      <c r="I80" s="32">
        <f>SUBTOTAL(9,I79:I79)</f>
        <v>1300</v>
      </c>
      <c r="J80" s="64"/>
      <c r="K80" s="65"/>
      <c r="L80" s="35"/>
      <c r="M80" s="65"/>
    </row>
    <row r="81" spans="1:13" ht="21.6" hidden="1" customHeight="1" outlineLevel="2">
      <c r="A81" s="67">
        <v>43743</v>
      </c>
      <c r="B81" s="64" t="s">
        <v>320</v>
      </c>
      <c r="C81" s="64"/>
      <c r="D81" s="65"/>
      <c r="E81" s="65" t="s">
        <v>325</v>
      </c>
      <c r="F81" s="65" t="s">
        <v>71</v>
      </c>
      <c r="G81" s="65">
        <v>3</v>
      </c>
      <c r="H81" s="65">
        <v>1334</v>
      </c>
      <c r="I81" s="32">
        <f>G81*H81</f>
        <v>4002</v>
      </c>
      <c r="J81" s="64"/>
      <c r="K81" s="65"/>
      <c r="L81" s="35" t="s">
        <v>70</v>
      </c>
      <c r="M81" s="65"/>
    </row>
    <row r="82" spans="1:13" ht="21.6" customHeight="1" outlineLevel="1" collapsed="1">
      <c r="A82" s="67"/>
      <c r="B82" s="64"/>
      <c r="C82" s="64"/>
      <c r="D82" s="65"/>
      <c r="E82" s="69" t="s">
        <v>373</v>
      </c>
      <c r="F82" s="65"/>
      <c r="G82" s="65"/>
      <c r="H82" s="65">
        <f>SUBTOTAL(9,H81:H81)</f>
        <v>1334</v>
      </c>
      <c r="I82" s="32">
        <f>SUBTOTAL(9,I81:I81)</f>
        <v>4002</v>
      </c>
      <c r="J82" s="64"/>
      <c r="K82" s="65"/>
      <c r="L82" s="35"/>
      <c r="M82" s="65"/>
    </row>
    <row r="83" spans="1:13" ht="21.6" hidden="1" customHeight="1" outlineLevel="2">
      <c r="A83" s="67">
        <v>43743</v>
      </c>
      <c r="B83" s="64" t="s">
        <v>321</v>
      </c>
      <c r="C83" s="64"/>
      <c r="D83" s="65"/>
      <c r="E83" s="65" t="s">
        <v>326</v>
      </c>
      <c r="F83" s="65" t="s">
        <v>71</v>
      </c>
      <c r="G83" s="65">
        <v>6.0003000000000001E-2</v>
      </c>
      <c r="H83" s="65">
        <v>7183</v>
      </c>
      <c r="I83" s="32">
        <f>G83*H83</f>
        <v>431.00154900000001</v>
      </c>
      <c r="J83" s="64"/>
      <c r="K83" s="65"/>
      <c r="L83" s="35" t="s">
        <v>70</v>
      </c>
      <c r="M83" s="65"/>
    </row>
    <row r="84" spans="1:13" ht="21.6" customHeight="1" outlineLevel="1" collapsed="1">
      <c r="A84" s="67"/>
      <c r="B84" s="64"/>
      <c r="C84" s="64"/>
      <c r="D84" s="65"/>
      <c r="E84" s="69" t="s">
        <v>374</v>
      </c>
      <c r="F84" s="65"/>
      <c r="G84" s="65"/>
      <c r="H84" s="65">
        <f>SUBTOTAL(9,H83:H83)</f>
        <v>7183</v>
      </c>
      <c r="I84" s="32">
        <f>SUBTOTAL(9,I83:I83)</f>
        <v>431.00154900000001</v>
      </c>
      <c r="J84" s="64"/>
      <c r="K84" s="65"/>
      <c r="L84" s="35"/>
      <c r="M84" s="65"/>
    </row>
    <row r="85" spans="1:13" ht="21.6" hidden="1" customHeight="1" outlineLevel="2">
      <c r="A85" s="67">
        <v>43766</v>
      </c>
      <c r="B85" s="64" t="s">
        <v>352</v>
      </c>
      <c r="C85" s="64"/>
      <c r="D85" s="65"/>
      <c r="E85" s="65" t="s">
        <v>353</v>
      </c>
      <c r="F85" s="65" t="s">
        <v>71</v>
      </c>
      <c r="G85" s="65">
        <v>20</v>
      </c>
      <c r="H85" s="65">
        <v>236</v>
      </c>
      <c r="I85" s="32">
        <f>G85*H85</f>
        <v>4720</v>
      </c>
      <c r="J85" s="64"/>
      <c r="K85" s="65"/>
      <c r="L85" s="35" t="s">
        <v>70</v>
      </c>
      <c r="M85" s="65"/>
    </row>
    <row r="86" spans="1:13" ht="21.6" customHeight="1" outlineLevel="1" collapsed="1">
      <c r="A86" s="67"/>
      <c r="B86" s="64"/>
      <c r="C86" s="64"/>
      <c r="D86" s="65"/>
      <c r="E86" s="69" t="s">
        <v>375</v>
      </c>
      <c r="F86" s="65"/>
      <c r="G86" s="65"/>
      <c r="H86" s="65">
        <f>SUBTOTAL(9,H85:H85)</f>
        <v>236</v>
      </c>
      <c r="I86" s="32">
        <f>SUBTOTAL(9,I85:I85)</f>
        <v>4720</v>
      </c>
      <c r="J86" s="64"/>
      <c r="K86" s="65"/>
      <c r="L86" s="35"/>
      <c r="M86" s="65"/>
    </row>
    <row r="87" spans="1:13" ht="21.6" hidden="1" customHeight="1" outlineLevel="2">
      <c r="A87" s="67">
        <v>43766</v>
      </c>
      <c r="B87" s="64" t="s">
        <v>346</v>
      </c>
      <c r="C87" s="64"/>
      <c r="D87" s="65"/>
      <c r="E87" s="65" t="s">
        <v>347</v>
      </c>
      <c r="F87" s="65" t="s">
        <v>71</v>
      </c>
      <c r="G87" s="65">
        <v>6</v>
      </c>
      <c r="H87" s="65">
        <v>626</v>
      </c>
      <c r="I87" s="32">
        <f>G87*H87</f>
        <v>3756</v>
      </c>
      <c r="J87" s="64"/>
      <c r="K87" s="65"/>
      <c r="L87" s="35" t="s">
        <v>70</v>
      </c>
      <c r="M87" s="65"/>
    </row>
    <row r="88" spans="1:13" ht="21.6" customHeight="1" outlineLevel="1" collapsed="1">
      <c r="A88" s="67"/>
      <c r="B88" s="64"/>
      <c r="C88" s="64"/>
      <c r="D88" s="65"/>
      <c r="E88" s="69" t="s">
        <v>376</v>
      </c>
      <c r="F88" s="65"/>
      <c r="G88" s="65"/>
      <c r="H88" s="65">
        <f>SUBTOTAL(9,H87:H87)</f>
        <v>626</v>
      </c>
      <c r="I88" s="32">
        <f>SUBTOTAL(9,I87:I87)</f>
        <v>3756</v>
      </c>
      <c r="J88" s="64"/>
      <c r="K88" s="65"/>
      <c r="L88" s="35"/>
      <c r="M88" s="65"/>
    </row>
    <row r="89" spans="1:13" ht="21.6" hidden="1" customHeight="1" outlineLevel="2">
      <c r="A89" s="67">
        <v>43766</v>
      </c>
      <c r="B89" s="64" t="s">
        <v>354</v>
      </c>
      <c r="C89" s="64"/>
      <c r="D89" s="65" t="s">
        <v>148</v>
      </c>
      <c r="E89" s="65" t="s">
        <v>355</v>
      </c>
      <c r="F89" s="65" t="s">
        <v>71</v>
      </c>
      <c r="G89" s="65">
        <v>30</v>
      </c>
      <c r="H89" s="65">
        <v>7</v>
      </c>
      <c r="I89" s="32">
        <f>G89*H89</f>
        <v>210</v>
      </c>
      <c r="J89" s="64"/>
      <c r="K89" s="65"/>
      <c r="L89" s="35" t="s">
        <v>70</v>
      </c>
      <c r="M89" s="65"/>
    </row>
    <row r="90" spans="1:13" ht="21.6" customHeight="1" outlineLevel="1" collapsed="1">
      <c r="A90" s="67"/>
      <c r="B90" s="64"/>
      <c r="C90" s="64"/>
      <c r="D90" s="65"/>
      <c r="E90" s="69" t="s">
        <v>377</v>
      </c>
      <c r="F90" s="65"/>
      <c r="G90" s="65"/>
      <c r="H90" s="65">
        <f>SUBTOTAL(9,H89:H89)</f>
        <v>7</v>
      </c>
      <c r="I90" s="32">
        <f>SUBTOTAL(9,I89:I89)</f>
        <v>210</v>
      </c>
      <c r="J90" s="64"/>
      <c r="K90" s="65"/>
      <c r="L90" s="35"/>
      <c r="M90" s="65"/>
    </row>
    <row r="91" spans="1:13" ht="21.6" hidden="1" customHeight="1" outlineLevel="2">
      <c r="A91" s="63">
        <v>43763</v>
      </c>
      <c r="B91" s="64" t="s">
        <v>141</v>
      </c>
      <c r="C91" s="64" t="s">
        <v>163</v>
      </c>
      <c r="D91" s="65" t="s">
        <v>164</v>
      </c>
      <c r="E91" s="65" t="s">
        <v>72</v>
      </c>
      <c r="F91" s="35" t="s">
        <v>71</v>
      </c>
      <c r="G91" s="65">
        <v>6</v>
      </c>
      <c r="H91" s="65">
        <v>10</v>
      </c>
      <c r="I91" s="32">
        <f t="shared" ref="I91:I116" si="3">G91*H91</f>
        <v>60</v>
      </c>
      <c r="J91" s="64" t="s">
        <v>74</v>
      </c>
      <c r="K91" s="65"/>
      <c r="L91" s="35" t="s">
        <v>84</v>
      </c>
      <c r="M91" s="65"/>
    </row>
    <row r="92" spans="1:13" ht="21.6" hidden="1" customHeight="1" outlineLevel="2">
      <c r="A92" s="63">
        <v>43763</v>
      </c>
      <c r="B92" s="64" t="s">
        <v>142</v>
      </c>
      <c r="C92" s="64" t="s">
        <v>165</v>
      </c>
      <c r="D92" s="65" t="s">
        <v>166</v>
      </c>
      <c r="E92" s="65" t="s">
        <v>72</v>
      </c>
      <c r="F92" s="35" t="s">
        <v>71</v>
      </c>
      <c r="G92" s="65">
        <v>6</v>
      </c>
      <c r="H92" s="65">
        <v>10</v>
      </c>
      <c r="I92" s="32">
        <f t="shared" si="3"/>
        <v>60</v>
      </c>
      <c r="J92" s="64"/>
      <c r="K92" s="65"/>
      <c r="L92" s="35" t="s">
        <v>84</v>
      </c>
      <c r="M92" s="65"/>
    </row>
    <row r="93" spans="1:13" ht="21.6" hidden="1" customHeight="1" outlineLevel="2">
      <c r="A93" s="63">
        <v>43763</v>
      </c>
      <c r="B93" s="64" t="s">
        <v>191</v>
      </c>
      <c r="C93" s="64" t="s">
        <v>192</v>
      </c>
      <c r="D93" s="65" t="s">
        <v>193</v>
      </c>
      <c r="E93" s="65" t="s">
        <v>72</v>
      </c>
      <c r="F93" s="65" t="s">
        <v>71</v>
      </c>
      <c r="G93" s="65">
        <v>6</v>
      </c>
      <c r="H93" s="65">
        <v>10</v>
      </c>
      <c r="I93" s="32">
        <f t="shared" si="3"/>
        <v>60</v>
      </c>
      <c r="J93" s="64"/>
      <c r="K93" s="65"/>
      <c r="L93" s="35" t="s">
        <v>84</v>
      </c>
      <c r="M93" s="65"/>
    </row>
    <row r="94" spans="1:13" ht="21.6" hidden="1" customHeight="1" outlineLevel="2">
      <c r="A94" s="63">
        <v>43739</v>
      </c>
      <c r="B94" s="64" t="s">
        <v>201</v>
      </c>
      <c r="C94" s="64" t="s">
        <v>90</v>
      </c>
      <c r="D94" s="65" t="s">
        <v>91</v>
      </c>
      <c r="E94" s="65" t="s">
        <v>72</v>
      </c>
      <c r="F94" s="65" t="s">
        <v>71</v>
      </c>
      <c r="G94" s="65">
        <v>6</v>
      </c>
      <c r="H94" s="65">
        <v>10</v>
      </c>
      <c r="I94" s="32">
        <f t="shared" si="3"/>
        <v>60</v>
      </c>
      <c r="J94" s="64"/>
      <c r="K94" s="65"/>
      <c r="L94" s="35" t="s">
        <v>84</v>
      </c>
      <c r="M94" s="65"/>
    </row>
    <row r="95" spans="1:13" ht="21.6" hidden="1" customHeight="1" outlineLevel="2">
      <c r="A95" s="63">
        <v>43739</v>
      </c>
      <c r="B95" s="64" t="s">
        <v>203</v>
      </c>
      <c r="C95" s="64" t="s">
        <v>204</v>
      </c>
      <c r="D95" s="65" t="s">
        <v>205</v>
      </c>
      <c r="E95" s="65" t="s">
        <v>72</v>
      </c>
      <c r="F95" s="65" t="s">
        <v>71</v>
      </c>
      <c r="G95" s="65">
        <v>6</v>
      </c>
      <c r="H95" s="65">
        <v>50</v>
      </c>
      <c r="I95" s="32">
        <f t="shared" si="3"/>
        <v>300</v>
      </c>
      <c r="J95" s="64"/>
      <c r="K95" s="65"/>
      <c r="L95" s="35" t="s">
        <v>84</v>
      </c>
      <c r="M95" s="65"/>
    </row>
    <row r="96" spans="1:13" ht="21.6" hidden="1" customHeight="1" outlineLevel="2">
      <c r="A96" s="63">
        <v>43739</v>
      </c>
      <c r="B96" s="64" t="s">
        <v>206</v>
      </c>
      <c r="C96" s="64" t="s">
        <v>149</v>
      </c>
      <c r="D96" s="65" t="s">
        <v>150</v>
      </c>
      <c r="E96" s="65" t="s">
        <v>72</v>
      </c>
      <c r="F96" s="65" t="s">
        <v>71</v>
      </c>
      <c r="G96" s="65">
        <v>6</v>
      </c>
      <c r="H96" s="65">
        <v>3</v>
      </c>
      <c r="I96" s="32">
        <f t="shared" si="3"/>
        <v>18</v>
      </c>
      <c r="J96" s="64"/>
      <c r="K96" s="65"/>
      <c r="L96" s="35" t="s">
        <v>84</v>
      </c>
      <c r="M96" s="65"/>
    </row>
    <row r="97" spans="1:13" ht="21.6" hidden="1" customHeight="1" outlineLevel="2">
      <c r="A97" s="63">
        <v>43739</v>
      </c>
      <c r="B97" s="64" t="s">
        <v>207</v>
      </c>
      <c r="C97" s="64" t="s">
        <v>208</v>
      </c>
      <c r="D97" s="65" t="s">
        <v>196</v>
      </c>
      <c r="E97" s="65" t="s">
        <v>72</v>
      </c>
      <c r="F97" s="65" t="s">
        <v>71</v>
      </c>
      <c r="G97" s="65">
        <v>6</v>
      </c>
      <c r="H97" s="65">
        <v>5</v>
      </c>
      <c r="I97" s="32">
        <f t="shared" si="3"/>
        <v>30</v>
      </c>
      <c r="J97" s="64"/>
      <c r="K97" s="65"/>
      <c r="L97" s="35" t="s">
        <v>84</v>
      </c>
      <c r="M97" s="65"/>
    </row>
    <row r="98" spans="1:13" ht="21.6" hidden="1" customHeight="1" outlineLevel="2">
      <c r="A98" s="63">
        <v>43739</v>
      </c>
      <c r="B98" s="74" t="s">
        <v>215</v>
      </c>
      <c r="C98" s="64" t="s">
        <v>216</v>
      </c>
      <c r="D98" s="65" t="s">
        <v>217</v>
      </c>
      <c r="E98" s="65" t="s">
        <v>72</v>
      </c>
      <c r="F98" s="65" t="s">
        <v>71</v>
      </c>
      <c r="G98" s="65">
        <v>6</v>
      </c>
      <c r="H98" s="65">
        <v>20</v>
      </c>
      <c r="I98" s="32">
        <f t="shared" si="3"/>
        <v>120</v>
      </c>
      <c r="J98" s="64"/>
      <c r="K98" s="65"/>
      <c r="L98" s="35" t="s">
        <v>84</v>
      </c>
      <c r="M98" s="65"/>
    </row>
    <row r="99" spans="1:13" ht="21.6" hidden="1" customHeight="1" outlineLevel="2">
      <c r="A99" s="63">
        <v>43739</v>
      </c>
      <c r="B99" s="74" t="s">
        <v>218</v>
      </c>
      <c r="C99" s="64" t="s">
        <v>219</v>
      </c>
      <c r="D99" s="65" t="s">
        <v>220</v>
      </c>
      <c r="E99" s="65" t="s">
        <v>72</v>
      </c>
      <c r="F99" s="65" t="s">
        <v>71</v>
      </c>
      <c r="G99" s="65">
        <v>6</v>
      </c>
      <c r="H99" s="65">
        <v>20</v>
      </c>
      <c r="I99" s="32">
        <f t="shared" si="3"/>
        <v>120</v>
      </c>
      <c r="J99" s="64"/>
      <c r="K99" s="65"/>
      <c r="L99" s="35" t="s">
        <v>84</v>
      </c>
      <c r="M99" s="65"/>
    </row>
    <row r="100" spans="1:13" ht="21.6" hidden="1" customHeight="1" outlineLevel="2">
      <c r="A100" s="63">
        <v>43739</v>
      </c>
      <c r="B100" s="74" t="s">
        <v>225</v>
      </c>
      <c r="C100" s="64" t="s">
        <v>226</v>
      </c>
      <c r="D100" s="65" t="s">
        <v>227</v>
      </c>
      <c r="E100" s="65" t="s">
        <v>72</v>
      </c>
      <c r="F100" s="65" t="s">
        <v>71</v>
      </c>
      <c r="G100" s="65">
        <v>6</v>
      </c>
      <c r="H100" s="65">
        <v>5</v>
      </c>
      <c r="I100" s="32">
        <f t="shared" si="3"/>
        <v>30</v>
      </c>
      <c r="J100" s="64"/>
      <c r="K100" s="65"/>
      <c r="L100" s="35" t="s">
        <v>84</v>
      </c>
      <c r="M100" s="65"/>
    </row>
    <row r="101" spans="1:13" ht="21.6" hidden="1" customHeight="1" outlineLevel="2">
      <c r="A101" s="63">
        <v>43746</v>
      </c>
      <c r="B101" s="74" t="s">
        <v>253</v>
      </c>
      <c r="C101" s="64" t="s">
        <v>254</v>
      </c>
      <c r="D101" s="65" t="s">
        <v>227</v>
      </c>
      <c r="E101" s="65" t="s">
        <v>72</v>
      </c>
      <c r="F101" s="65" t="s">
        <v>71</v>
      </c>
      <c r="G101" s="65">
        <v>6</v>
      </c>
      <c r="H101" s="65">
        <v>20</v>
      </c>
      <c r="I101" s="32">
        <f t="shared" si="3"/>
        <v>120</v>
      </c>
      <c r="J101" s="64"/>
      <c r="K101" s="65"/>
      <c r="L101" s="35" t="s">
        <v>84</v>
      </c>
      <c r="M101" s="65"/>
    </row>
    <row r="102" spans="1:13" ht="21.6" hidden="1" customHeight="1" outlineLevel="2">
      <c r="A102" s="63">
        <v>43748</v>
      </c>
      <c r="B102" s="74" t="s">
        <v>255</v>
      </c>
      <c r="C102" s="64" t="s">
        <v>256</v>
      </c>
      <c r="D102" s="65" t="s">
        <v>257</v>
      </c>
      <c r="E102" s="65" t="s">
        <v>72</v>
      </c>
      <c r="F102" s="65" t="s">
        <v>71</v>
      </c>
      <c r="G102" s="65">
        <v>6</v>
      </c>
      <c r="H102" s="65">
        <v>20</v>
      </c>
      <c r="I102" s="32">
        <f t="shared" si="3"/>
        <v>120</v>
      </c>
      <c r="J102" s="64"/>
      <c r="K102" s="65"/>
      <c r="L102" s="35" t="s">
        <v>84</v>
      </c>
      <c r="M102" s="65"/>
    </row>
    <row r="103" spans="1:13" ht="21.6" hidden="1" customHeight="1" outlineLevel="2">
      <c r="A103" s="63">
        <v>43750</v>
      </c>
      <c r="B103" s="74" t="s">
        <v>265</v>
      </c>
      <c r="C103" s="64" t="s">
        <v>266</v>
      </c>
      <c r="D103" s="65" t="s">
        <v>267</v>
      </c>
      <c r="E103" s="65" t="s">
        <v>72</v>
      </c>
      <c r="F103" s="65" t="s">
        <v>71</v>
      </c>
      <c r="G103" s="65">
        <v>6</v>
      </c>
      <c r="H103" s="65">
        <v>10</v>
      </c>
      <c r="I103" s="32">
        <f t="shared" si="3"/>
        <v>60</v>
      </c>
      <c r="J103" s="64"/>
      <c r="K103" s="65"/>
      <c r="L103" s="35" t="s">
        <v>84</v>
      </c>
      <c r="M103" s="65"/>
    </row>
    <row r="104" spans="1:13" ht="21.6" hidden="1" customHeight="1" outlineLevel="2">
      <c r="A104" s="63">
        <v>43755</v>
      </c>
      <c r="B104" s="74" t="s">
        <v>285</v>
      </c>
      <c r="C104" s="64" t="s">
        <v>281</v>
      </c>
      <c r="D104" s="65" t="s">
        <v>282</v>
      </c>
      <c r="E104" s="65" t="s">
        <v>72</v>
      </c>
      <c r="F104" s="65" t="s">
        <v>71</v>
      </c>
      <c r="G104" s="65">
        <v>6</v>
      </c>
      <c r="H104" s="65">
        <v>25</v>
      </c>
      <c r="I104" s="32">
        <f t="shared" si="3"/>
        <v>150</v>
      </c>
      <c r="J104" s="64"/>
      <c r="K104" s="65"/>
      <c r="L104" s="35" t="s">
        <v>84</v>
      </c>
      <c r="M104" s="65"/>
    </row>
    <row r="105" spans="1:13" ht="21.6" hidden="1" customHeight="1" outlineLevel="2">
      <c r="A105" s="67">
        <v>43769</v>
      </c>
      <c r="B105" s="64" t="s">
        <v>312</v>
      </c>
      <c r="C105" s="64"/>
      <c r="D105" s="65"/>
      <c r="E105" s="65" t="s">
        <v>72</v>
      </c>
      <c r="F105" s="65" t="s">
        <v>71</v>
      </c>
      <c r="G105" s="65">
        <v>6</v>
      </c>
      <c r="H105" s="65">
        <v>180</v>
      </c>
      <c r="I105" s="32">
        <f t="shared" si="3"/>
        <v>1080</v>
      </c>
      <c r="J105" s="64"/>
      <c r="K105" s="65"/>
      <c r="L105" s="35" t="s">
        <v>313</v>
      </c>
      <c r="M105" s="65"/>
    </row>
    <row r="106" spans="1:13" ht="21.6" hidden="1" customHeight="1" outlineLevel="2">
      <c r="A106" s="67">
        <v>43753</v>
      </c>
      <c r="B106" s="64" t="s">
        <v>327</v>
      </c>
      <c r="C106" s="64" t="s">
        <v>75</v>
      </c>
      <c r="D106" s="65" t="s">
        <v>76</v>
      </c>
      <c r="E106" s="65" t="s">
        <v>72</v>
      </c>
      <c r="F106" s="65" t="s">
        <v>71</v>
      </c>
      <c r="G106" s="65">
        <v>6</v>
      </c>
      <c r="H106" s="65">
        <v>25</v>
      </c>
      <c r="I106" s="32">
        <f t="shared" si="3"/>
        <v>150</v>
      </c>
      <c r="J106" s="64"/>
      <c r="K106" s="65"/>
      <c r="L106" s="35" t="s">
        <v>70</v>
      </c>
      <c r="M106" s="65"/>
    </row>
    <row r="107" spans="1:13" ht="21.6" hidden="1" customHeight="1" outlineLevel="2">
      <c r="A107" s="67">
        <v>43753</v>
      </c>
      <c r="B107" s="64" t="s">
        <v>328</v>
      </c>
      <c r="C107" s="64"/>
      <c r="D107" s="65" t="s">
        <v>329</v>
      </c>
      <c r="E107" s="65" t="s">
        <v>72</v>
      </c>
      <c r="F107" s="65" t="s">
        <v>71</v>
      </c>
      <c r="G107" s="65">
        <v>6</v>
      </c>
      <c r="H107" s="65">
        <v>10</v>
      </c>
      <c r="I107" s="32">
        <f t="shared" si="3"/>
        <v>60</v>
      </c>
      <c r="J107" s="64"/>
      <c r="K107" s="65"/>
      <c r="L107" s="35" t="s">
        <v>70</v>
      </c>
      <c r="M107" s="65"/>
    </row>
    <row r="108" spans="1:13" ht="21.6" hidden="1" customHeight="1" outlineLevel="2">
      <c r="A108" s="67">
        <v>43754</v>
      </c>
      <c r="B108" s="64" t="s">
        <v>330</v>
      </c>
      <c r="C108" s="64" t="s">
        <v>332</v>
      </c>
      <c r="D108" s="65" t="s">
        <v>333</v>
      </c>
      <c r="E108" s="65" t="s">
        <v>72</v>
      </c>
      <c r="F108" s="65" t="s">
        <v>71</v>
      </c>
      <c r="G108" s="65">
        <v>6</v>
      </c>
      <c r="H108" s="65">
        <v>10</v>
      </c>
      <c r="I108" s="32">
        <f t="shared" si="3"/>
        <v>60</v>
      </c>
      <c r="J108" s="64"/>
      <c r="K108" s="65"/>
      <c r="L108" s="35" t="s">
        <v>70</v>
      </c>
      <c r="M108" s="65"/>
    </row>
    <row r="109" spans="1:13" ht="21.6" hidden="1" customHeight="1" outlineLevel="2">
      <c r="A109" s="67">
        <v>43759</v>
      </c>
      <c r="B109" s="64" t="s">
        <v>337</v>
      </c>
      <c r="C109" s="64" t="s">
        <v>250</v>
      </c>
      <c r="D109" s="65" t="s">
        <v>251</v>
      </c>
      <c r="E109" s="35" t="s">
        <v>72</v>
      </c>
      <c r="F109" s="65" t="s">
        <v>71</v>
      </c>
      <c r="G109" s="65">
        <v>6</v>
      </c>
      <c r="H109" s="65">
        <v>10</v>
      </c>
      <c r="I109" s="32">
        <f t="shared" si="3"/>
        <v>60</v>
      </c>
      <c r="J109" s="64"/>
      <c r="K109" s="65"/>
      <c r="L109" s="35" t="s">
        <v>70</v>
      </c>
      <c r="M109" s="65"/>
    </row>
    <row r="110" spans="1:13" ht="21.6" hidden="1" customHeight="1" outlineLevel="2">
      <c r="A110" s="67">
        <v>43769</v>
      </c>
      <c r="B110" s="64" t="s">
        <v>362</v>
      </c>
      <c r="C110" s="64" t="s">
        <v>363</v>
      </c>
      <c r="D110" s="35" t="s">
        <v>70</v>
      </c>
      <c r="E110" s="65" t="s">
        <v>72</v>
      </c>
      <c r="F110" s="65" t="s">
        <v>71</v>
      </c>
      <c r="G110" s="65">
        <v>6</v>
      </c>
      <c r="H110" s="65">
        <v>16</v>
      </c>
      <c r="I110" s="32">
        <f t="shared" si="3"/>
        <v>96</v>
      </c>
      <c r="J110" s="64"/>
      <c r="K110" s="65"/>
      <c r="L110" s="35" t="s">
        <v>70</v>
      </c>
      <c r="M110" s="65"/>
    </row>
    <row r="111" spans="1:13" ht="21.6" hidden="1" customHeight="1" outlineLevel="2">
      <c r="A111" s="63">
        <v>43755</v>
      </c>
      <c r="B111" s="74" t="s">
        <v>292</v>
      </c>
      <c r="C111" s="64" t="s">
        <v>293</v>
      </c>
      <c r="D111" s="65" t="s">
        <v>294</v>
      </c>
      <c r="E111" s="65" t="s">
        <v>72</v>
      </c>
      <c r="F111" s="65" t="s">
        <v>71</v>
      </c>
      <c r="G111" s="65">
        <v>6</v>
      </c>
      <c r="H111" s="65">
        <v>20</v>
      </c>
      <c r="I111" s="32">
        <f t="shared" si="3"/>
        <v>120</v>
      </c>
      <c r="J111" s="64" t="s">
        <v>94</v>
      </c>
      <c r="K111" s="65"/>
      <c r="L111" s="35" t="s">
        <v>84</v>
      </c>
      <c r="M111" s="65"/>
    </row>
    <row r="112" spans="1:13" ht="21.6" hidden="1" customHeight="1" outlineLevel="2">
      <c r="A112" s="63">
        <v>43755</v>
      </c>
      <c r="B112" s="64" t="s">
        <v>114</v>
      </c>
      <c r="C112" s="64" t="s">
        <v>115</v>
      </c>
      <c r="D112" s="65" t="s">
        <v>116</v>
      </c>
      <c r="E112" s="35" t="s">
        <v>72</v>
      </c>
      <c r="F112" s="35" t="s">
        <v>71</v>
      </c>
      <c r="G112" s="65">
        <v>6</v>
      </c>
      <c r="H112" s="65">
        <v>20</v>
      </c>
      <c r="I112" s="32">
        <f t="shared" si="3"/>
        <v>120</v>
      </c>
      <c r="J112" s="64"/>
      <c r="K112" s="65"/>
      <c r="L112" s="35" t="s">
        <v>84</v>
      </c>
      <c r="M112" s="65"/>
    </row>
    <row r="113" spans="1:13" ht="21.6" hidden="1" customHeight="1" outlineLevel="2">
      <c r="A113" s="63">
        <v>43755</v>
      </c>
      <c r="B113" s="64" t="s">
        <v>117</v>
      </c>
      <c r="C113" s="64" t="s">
        <v>119</v>
      </c>
      <c r="D113" s="65" t="s">
        <v>120</v>
      </c>
      <c r="E113" s="35" t="s">
        <v>72</v>
      </c>
      <c r="F113" s="35" t="s">
        <v>71</v>
      </c>
      <c r="G113" s="65">
        <v>6</v>
      </c>
      <c r="H113" s="65">
        <v>10</v>
      </c>
      <c r="I113" s="32">
        <f t="shared" si="3"/>
        <v>60</v>
      </c>
      <c r="J113" s="64"/>
      <c r="K113" s="65"/>
      <c r="L113" s="35" t="s">
        <v>84</v>
      </c>
      <c r="M113" s="65"/>
    </row>
    <row r="114" spans="1:13" ht="21.6" hidden="1" customHeight="1" outlineLevel="2">
      <c r="A114" s="63">
        <v>43755</v>
      </c>
      <c r="B114" s="64" t="s">
        <v>118</v>
      </c>
      <c r="C114" s="64" t="s">
        <v>121</v>
      </c>
      <c r="D114" s="65" t="s">
        <v>122</v>
      </c>
      <c r="E114" s="35" t="s">
        <v>72</v>
      </c>
      <c r="F114" s="35" t="s">
        <v>71</v>
      </c>
      <c r="G114" s="65">
        <v>6</v>
      </c>
      <c r="H114" s="65">
        <v>5</v>
      </c>
      <c r="I114" s="32">
        <f t="shared" si="3"/>
        <v>30</v>
      </c>
      <c r="J114" s="64"/>
      <c r="K114" s="65"/>
      <c r="L114" s="35" t="s">
        <v>84</v>
      </c>
      <c r="M114" s="65"/>
    </row>
    <row r="115" spans="1:13" ht="21.6" hidden="1" customHeight="1" outlineLevel="2">
      <c r="A115" s="63">
        <v>43755</v>
      </c>
      <c r="B115" s="64" t="s">
        <v>135</v>
      </c>
      <c r="C115" s="64" t="s">
        <v>147</v>
      </c>
      <c r="D115" s="65" t="s">
        <v>148</v>
      </c>
      <c r="E115" s="35" t="s">
        <v>72</v>
      </c>
      <c r="F115" s="35" t="s">
        <v>71</v>
      </c>
      <c r="G115" s="65">
        <v>6</v>
      </c>
      <c r="H115" s="65">
        <v>5</v>
      </c>
      <c r="I115" s="32">
        <f t="shared" si="3"/>
        <v>30</v>
      </c>
      <c r="J115" s="64"/>
      <c r="K115" s="65"/>
      <c r="L115" s="35" t="s">
        <v>84</v>
      </c>
      <c r="M115" s="65"/>
    </row>
    <row r="116" spans="1:13" ht="21.6" hidden="1" customHeight="1" outlineLevel="2">
      <c r="A116" s="63">
        <v>43762</v>
      </c>
      <c r="B116" s="64" t="s">
        <v>136</v>
      </c>
      <c r="C116" s="64" t="s">
        <v>149</v>
      </c>
      <c r="D116" s="65" t="s">
        <v>150</v>
      </c>
      <c r="E116" s="35" t="s">
        <v>72</v>
      </c>
      <c r="F116" s="35" t="s">
        <v>71</v>
      </c>
      <c r="G116" s="65">
        <v>6</v>
      </c>
      <c r="H116" s="65">
        <v>3</v>
      </c>
      <c r="I116" s="32">
        <f t="shared" si="3"/>
        <v>18</v>
      </c>
      <c r="J116" s="64"/>
      <c r="K116" s="65"/>
      <c r="L116" s="35" t="s">
        <v>84</v>
      </c>
      <c r="M116" s="65"/>
    </row>
    <row r="117" spans="1:13" ht="21.6" customHeight="1" outlineLevel="1" collapsed="1">
      <c r="A117" s="63"/>
      <c r="B117" s="64"/>
      <c r="C117" s="64"/>
      <c r="D117" s="65"/>
      <c r="E117" s="70" t="s">
        <v>110</v>
      </c>
      <c r="F117" s="35"/>
      <c r="G117" s="65"/>
      <c r="H117" s="65">
        <f>SUBTOTAL(9,H91:H116)</f>
        <v>532</v>
      </c>
      <c r="I117" s="32">
        <f>SUBTOTAL(9,I91:I116)</f>
        <v>3192</v>
      </c>
      <c r="J117" s="64"/>
      <c r="K117" s="65"/>
      <c r="L117" s="35"/>
      <c r="M117" s="65"/>
    </row>
    <row r="118" spans="1:13" ht="21.6" hidden="1" customHeight="1" outlineLevel="2">
      <c r="A118" s="67">
        <v>43755</v>
      </c>
      <c r="B118" s="64" t="s">
        <v>331</v>
      </c>
      <c r="C118" s="64"/>
      <c r="D118" s="65"/>
      <c r="E118" s="65" t="s">
        <v>334</v>
      </c>
      <c r="F118" s="65" t="s">
        <v>71</v>
      </c>
      <c r="G118" s="65">
        <v>4</v>
      </c>
      <c r="H118" s="65">
        <v>2362</v>
      </c>
      <c r="I118" s="32">
        <f>G118*H118</f>
        <v>9448</v>
      </c>
      <c r="J118" s="64"/>
      <c r="K118" s="65"/>
      <c r="L118" s="35" t="s">
        <v>70</v>
      </c>
      <c r="M118" s="65"/>
    </row>
    <row r="119" spans="1:13" ht="21.6" customHeight="1" outlineLevel="1" collapsed="1">
      <c r="A119" s="67"/>
      <c r="B119" s="64"/>
      <c r="C119" s="64"/>
      <c r="D119" s="65"/>
      <c r="E119" s="69" t="s">
        <v>378</v>
      </c>
      <c r="F119" s="65"/>
      <c r="G119" s="65"/>
      <c r="H119" s="65">
        <f>SUBTOTAL(9,H118:H118)</f>
        <v>2362</v>
      </c>
      <c r="I119" s="32">
        <f>SUBTOTAL(9,I118:I118)</f>
        <v>9448</v>
      </c>
      <c r="J119" s="64"/>
      <c r="K119" s="65"/>
      <c r="L119" s="35"/>
      <c r="M119" s="65"/>
    </row>
    <row r="120" spans="1:13" ht="21.6" hidden="1" customHeight="1" outlineLevel="2">
      <c r="A120" s="67">
        <v>43756</v>
      </c>
      <c r="B120" s="64" t="s">
        <v>335</v>
      </c>
      <c r="C120" s="64"/>
      <c r="D120" s="65" t="s">
        <v>107</v>
      </c>
      <c r="E120" s="65" t="s">
        <v>336</v>
      </c>
      <c r="F120" s="65" t="s">
        <v>71</v>
      </c>
      <c r="G120" s="65">
        <v>6.0009E-2</v>
      </c>
      <c r="H120" s="65">
        <v>22180</v>
      </c>
      <c r="I120" s="32">
        <f>G120*H120+1296</f>
        <v>2626.99962</v>
      </c>
      <c r="J120" s="64"/>
      <c r="K120" s="65"/>
      <c r="L120" s="35" t="s">
        <v>70</v>
      </c>
      <c r="M120" s="65"/>
    </row>
    <row r="121" spans="1:13" ht="21.6" customHeight="1" outlineLevel="1" collapsed="1">
      <c r="A121" s="67"/>
      <c r="B121" s="64"/>
      <c r="C121" s="64"/>
      <c r="D121" s="65"/>
      <c r="E121" s="69" t="s">
        <v>379</v>
      </c>
      <c r="F121" s="65"/>
      <c r="G121" s="65"/>
      <c r="H121" s="65">
        <f>SUBTOTAL(9,H120:H120)</f>
        <v>22180</v>
      </c>
      <c r="I121" s="32">
        <f>SUBTOTAL(9,I120:I120)</f>
        <v>2626.99962</v>
      </c>
      <c r="J121" s="64"/>
      <c r="K121" s="65"/>
      <c r="L121" s="35"/>
      <c r="M121" s="65"/>
    </row>
    <row r="122" spans="1:13" ht="21.6" hidden="1" customHeight="1" outlineLevel="2">
      <c r="A122" s="67">
        <v>43737</v>
      </c>
      <c r="B122" s="64" t="s">
        <v>318</v>
      </c>
      <c r="C122" s="64"/>
      <c r="D122" s="65"/>
      <c r="E122" s="65" t="s">
        <v>364</v>
      </c>
      <c r="F122" s="65" t="s">
        <v>71</v>
      </c>
      <c r="G122" s="65">
        <v>6.0114399999999998E-2</v>
      </c>
      <c r="H122" s="65">
        <v>10480</v>
      </c>
      <c r="I122" s="32">
        <f>G122*H122</f>
        <v>629.99891200000002</v>
      </c>
      <c r="J122" s="64" t="s">
        <v>98</v>
      </c>
      <c r="K122" s="65"/>
      <c r="L122" s="35" t="s">
        <v>70</v>
      </c>
      <c r="M122" s="65"/>
    </row>
    <row r="123" spans="1:13" ht="21.6" hidden="1" customHeight="1" outlineLevel="2">
      <c r="A123" s="67">
        <v>43737</v>
      </c>
      <c r="B123" s="64" t="s">
        <v>317</v>
      </c>
      <c r="C123" s="64"/>
      <c r="D123" s="65"/>
      <c r="E123" s="65" t="s">
        <v>364</v>
      </c>
      <c r="F123" s="65" t="s">
        <v>71</v>
      </c>
      <c r="G123" s="65">
        <v>3</v>
      </c>
      <c r="H123" s="65">
        <v>1495</v>
      </c>
      <c r="I123" s="32">
        <f>G123*H123</f>
        <v>4485</v>
      </c>
      <c r="J123" s="64"/>
      <c r="K123" s="65"/>
      <c r="L123" s="35" t="s">
        <v>70</v>
      </c>
      <c r="M123" s="65"/>
    </row>
    <row r="124" spans="1:13" ht="21.6" customHeight="1" outlineLevel="1" collapsed="1">
      <c r="A124" s="67"/>
      <c r="B124" s="64"/>
      <c r="C124" s="64"/>
      <c r="D124" s="65"/>
      <c r="E124" s="69" t="s">
        <v>380</v>
      </c>
      <c r="F124" s="65"/>
      <c r="G124" s="65"/>
      <c r="H124" s="65">
        <f>SUBTOTAL(9,H122:H123)</f>
        <v>11975</v>
      </c>
      <c r="I124" s="32">
        <f>SUBTOTAL(9,I122:I123)</f>
        <v>5114.998912</v>
      </c>
      <c r="J124" s="64"/>
      <c r="K124" s="65"/>
      <c r="L124" s="35"/>
      <c r="M124" s="65"/>
    </row>
    <row r="125" spans="1:13" ht="21.6" hidden="1" customHeight="1" outlineLevel="2">
      <c r="A125" s="67">
        <v>43755</v>
      </c>
      <c r="B125" s="64" t="s">
        <v>344</v>
      </c>
      <c r="C125" s="64"/>
      <c r="D125" s="65"/>
      <c r="E125" s="65" t="s">
        <v>345</v>
      </c>
      <c r="F125" s="65" t="s">
        <v>71</v>
      </c>
      <c r="G125" s="65">
        <v>20</v>
      </c>
      <c r="H125" s="65">
        <v>294</v>
      </c>
      <c r="I125" s="32">
        <f>G125*H125</f>
        <v>5880</v>
      </c>
      <c r="J125" s="64"/>
      <c r="K125" s="65"/>
      <c r="L125" s="35" t="s">
        <v>70</v>
      </c>
      <c r="M125" s="65"/>
    </row>
    <row r="126" spans="1:13" ht="21.6" customHeight="1" outlineLevel="1" collapsed="1">
      <c r="A126" s="67"/>
      <c r="B126" s="64"/>
      <c r="C126" s="64"/>
      <c r="D126" s="65"/>
      <c r="E126" s="69" t="s">
        <v>381</v>
      </c>
      <c r="F126" s="65"/>
      <c r="G126" s="65"/>
      <c r="H126" s="65">
        <f>SUBTOTAL(9,H125:H125)</f>
        <v>294</v>
      </c>
      <c r="I126" s="32">
        <f>SUBTOTAL(9,I125:I125)</f>
        <v>5880</v>
      </c>
      <c r="J126" s="64"/>
      <c r="K126" s="65"/>
      <c r="L126" s="35"/>
      <c r="M126" s="65"/>
    </row>
    <row r="127" spans="1:13" ht="21.6" hidden="1" customHeight="1" outlineLevel="2">
      <c r="A127" s="67">
        <v>43753</v>
      </c>
      <c r="B127" s="64" t="s">
        <v>304</v>
      </c>
      <c r="C127" s="64" t="s">
        <v>305</v>
      </c>
      <c r="D127" s="65" t="s">
        <v>306</v>
      </c>
      <c r="E127" s="65" t="s">
        <v>307</v>
      </c>
      <c r="F127" s="65" t="s">
        <v>71</v>
      </c>
      <c r="G127" s="65">
        <v>50</v>
      </c>
      <c r="H127" s="65">
        <v>1</v>
      </c>
      <c r="I127" s="32">
        <f>G127*H127</f>
        <v>50</v>
      </c>
      <c r="J127" s="64"/>
      <c r="K127" s="65"/>
      <c r="L127" s="35" t="s">
        <v>78</v>
      </c>
      <c r="M127" s="65"/>
    </row>
    <row r="128" spans="1:13" ht="21.6" hidden="1" customHeight="1" outlineLevel="2">
      <c r="A128" s="67"/>
      <c r="B128" s="64"/>
      <c r="C128" s="64"/>
      <c r="D128" s="65"/>
      <c r="E128" s="65"/>
      <c r="F128" s="65"/>
      <c r="G128" s="65"/>
      <c r="H128" s="65"/>
      <c r="I128" s="32"/>
      <c r="J128" s="64"/>
      <c r="K128" s="65"/>
      <c r="L128" s="35"/>
      <c r="M128" s="65"/>
    </row>
    <row r="129" spans="1:13" ht="21.6" customHeight="1" outlineLevel="1" collapsed="1">
      <c r="A129" s="67"/>
      <c r="B129" s="64"/>
      <c r="C129" s="64"/>
      <c r="D129" s="65"/>
      <c r="E129" s="69" t="s">
        <v>382</v>
      </c>
      <c r="F129" s="65"/>
      <c r="G129" s="65"/>
      <c r="H129" s="65">
        <f>SUBTOTAL(9,H127:H128)</f>
        <v>1</v>
      </c>
      <c r="I129" s="32">
        <f>SUBTOTAL(9,I127:I128)</f>
        <v>50</v>
      </c>
      <c r="J129" s="64"/>
      <c r="K129" s="65"/>
      <c r="L129" s="35"/>
      <c r="M129" s="65"/>
    </row>
    <row r="130" spans="1:13" ht="21.6" customHeight="1">
      <c r="A130" s="67"/>
      <c r="B130" s="64"/>
      <c r="C130" s="64"/>
      <c r="D130" s="65"/>
      <c r="E130" s="69" t="s">
        <v>113</v>
      </c>
      <c r="F130" s="65"/>
      <c r="G130" s="65"/>
      <c r="H130" s="65">
        <f>SUBTOTAL(9,H3:H128)</f>
        <v>47627</v>
      </c>
      <c r="I130" s="32">
        <f>SUBTOTAL(9,I3:I128)</f>
        <v>67746.000081000006</v>
      </c>
      <c r="J130" s="64"/>
      <c r="K130" s="65"/>
      <c r="L130" s="35"/>
      <c r="M130" s="65"/>
    </row>
    <row r="131" spans="1:13" ht="21.6" customHeight="1">
      <c r="A131" s="67"/>
      <c r="B131" s="64"/>
      <c r="C131" s="64"/>
      <c r="D131" s="65"/>
      <c r="E131" s="65"/>
      <c r="F131" s="65"/>
      <c r="G131" s="65"/>
      <c r="H131" s="65"/>
      <c r="I131" s="32"/>
      <c r="J131" s="64"/>
      <c r="K131" s="65"/>
      <c r="L131" s="35"/>
      <c r="M131" s="65"/>
    </row>
    <row r="132" spans="1:13" ht="21.6" customHeight="1">
      <c r="A132" s="67"/>
      <c r="B132" s="64"/>
      <c r="C132" s="64"/>
      <c r="D132" s="65"/>
      <c r="E132" s="65"/>
      <c r="F132" s="65"/>
      <c r="G132" s="65"/>
      <c r="H132" s="65"/>
      <c r="I132" s="32"/>
      <c r="J132" s="64"/>
      <c r="K132" s="65"/>
      <c r="L132" s="35"/>
      <c r="M132" s="65"/>
    </row>
    <row r="133" spans="1:13" ht="21.6" customHeight="1">
      <c r="A133" s="67"/>
      <c r="B133" s="64"/>
      <c r="C133" s="64"/>
      <c r="D133" s="65"/>
      <c r="E133" s="65"/>
      <c r="F133" s="65"/>
      <c r="G133" s="65"/>
      <c r="H133" s="65"/>
      <c r="I133" s="32"/>
      <c r="J133" s="64"/>
      <c r="K133" s="65"/>
      <c r="L133" s="35"/>
      <c r="M133" s="65"/>
    </row>
    <row r="134" spans="1:13" ht="21.6" customHeight="1">
      <c r="A134" s="67"/>
      <c r="B134" s="64"/>
      <c r="C134" s="64"/>
      <c r="D134" s="65"/>
      <c r="E134" s="65"/>
      <c r="F134" s="65"/>
      <c r="G134" s="65"/>
      <c r="H134" s="65"/>
      <c r="I134" s="32"/>
      <c r="J134" s="64"/>
      <c r="K134" s="65"/>
      <c r="L134" s="35"/>
      <c r="M134" s="65"/>
    </row>
    <row r="135" spans="1:13" ht="21.6" customHeight="1">
      <c r="A135" s="67"/>
      <c r="B135" s="64"/>
      <c r="C135" s="64"/>
      <c r="D135" s="65"/>
      <c r="E135" s="35"/>
      <c r="F135" s="65"/>
      <c r="G135" s="65"/>
      <c r="H135" s="65"/>
      <c r="I135" s="32"/>
      <c r="J135" s="64"/>
      <c r="K135" s="65"/>
      <c r="L135" s="35"/>
      <c r="M135" s="65"/>
    </row>
    <row r="136" spans="1:13" ht="21.6" customHeight="1">
      <c r="A136" s="67"/>
      <c r="B136" s="64"/>
      <c r="C136" s="64"/>
      <c r="D136" s="65"/>
      <c r="E136" s="35"/>
      <c r="F136" s="65"/>
      <c r="G136" s="65"/>
      <c r="H136" s="65"/>
      <c r="I136" s="32"/>
      <c r="J136" s="64"/>
      <c r="K136" s="65"/>
      <c r="L136" s="35"/>
      <c r="M136" s="65"/>
    </row>
    <row r="137" spans="1:13" ht="21.6" customHeight="1">
      <c r="A137" s="67"/>
      <c r="B137" s="64"/>
      <c r="C137" s="64"/>
      <c r="D137" s="65"/>
      <c r="E137" s="65"/>
      <c r="F137" s="65"/>
      <c r="G137" s="65"/>
      <c r="H137" s="65"/>
      <c r="I137" s="32"/>
      <c r="J137" s="64"/>
      <c r="K137" s="65"/>
      <c r="L137" s="35"/>
      <c r="M137" s="65"/>
    </row>
    <row r="138" spans="1:13" ht="21.6" customHeight="1">
      <c r="A138" s="67"/>
      <c r="B138" s="64"/>
      <c r="C138" s="64"/>
      <c r="D138" s="65"/>
      <c r="E138" s="65"/>
      <c r="F138" s="65"/>
      <c r="G138" s="65"/>
      <c r="H138" s="65"/>
      <c r="I138" s="32"/>
      <c r="J138" s="64"/>
      <c r="K138" s="68"/>
      <c r="L138" s="35"/>
      <c r="M138" s="65"/>
    </row>
    <row r="139" spans="1:13" ht="21.6" customHeight="1">
      <c r="A139" s="67"/>
      <c r="B139" s="64"/>
      <c r="C139" s="64"/>
      <c r="D139" s="65"/>
      <c r="E139" s="65"/>
      <c r="F139" s="65"/>
      <c r="G139" s="65"/>
      <c r="H139" s="65"/>
      <c r="I139" s="32"/>
      <c r="J139" s="64"/>
      <c r="K139" s="65"/>
      <c r="L139" s="35"/>
      <c r="M139" s="65"/>
    </row>
    <row r="140" spans="1:13" ht="21.6" customHeight="1">
      <c r="A140" s="67"/>
      <c r="B140" s="64"/>
      <c r="C140" s="64"/>
      <c r="D140" s="65"/>
      <c r="E140" s="65"/>
      <c r="F140" s="65"/>
      <c r="G140" s="65"/>
      <c r="H140" s="65"/>
      <c r="I140" s="32"/>
      <c r="J140" s="64"/>
      <c r="K140" s="65"/>
      <c r="L140" s="35"/>
      <c r="M140" s="65"/>
    </row>
    <row r="141" spans="1:13" ht="21.6" customHeight="1">
      <c r="A141" s="67"/>
      <c r="B141" s="64"/>
      <c r="C141" s="64"/>
      <c r="D141" s="65"/>
      <c r="E141" s="65"/>
      <c r="F141" s="65"/>
      <c r="G141" s="65"/>
      <c r="H141" s="65"/>
      <c r="I141" s="32"/>
      <c r="J141" s="64"/>
      <c r="K141" s="65"/>
      <c r="L141" s="35"/>
      <c r="M141" s="65"/>
    </row>
    <row r="142" spans="1:13" ht="21.6" customHeight="1">
      <c r="A142" s="67"/>
      <c r="B142" s="64"/>
      <c r="C142" s="64"/>
      <c r="D142" s="65"/>
      <c r="E142" s="65"/>
      <c r="F142" s="65"/>
      <c r="G142" s="65"/>
      <c r="H142" s="65"/>
      <c r="I142" s="32"/>
      <c r="J142" s="64"/>
      <c r="K142" s="65"/>
      <c r="L142" s="35"/>
      <c r="M142" s="65"/>
    </row>
    <row r="143" spans="1:13" ht="21.6" customHeight="1">
      <c r="L143" s="36"/>
    </row>
    <row r="144" spans="1:13" ht="21.6" customHeight="1">
      <c r="D144" s="42"/>
      <c r="J144" s="43"/>
      <c r="L144" s="36"/>
    </row>
    <row r="145" spans="12:12" ht="21.6" customHeight="1">
      <c r="L145" s="36"/>
    </row>
    <row r="146" spans="12:12" ht="21.6" customHeight="1">
      <c r="L146" s="36"/>
    </row>
    <row r="147" spans="12:12" ht="21.6" customHeight="1">
      <c r="L147" s="36"/>
    </row>
    <row r="148" spans="12:12" ht="21.6" customHeight="1">
      <c r="L148" s="36"/>
    </row>
    <row r="149" spans="12:12" ht="21.6" customHeight="1">
      <c r="L149" s="36"/>
    </row>
    <row r="150" spans="12:12" ht="21.6" customHeight="1">
      <c r="L150" s="36"/>
    </row>
    <row r="151" spans="12:12" ht="21.6" customHeight="1">
      <c r="L151" s="36"/>
    </row>
    <row r="185" spans="5:12" ht="21.6" customHeight="1">
      <c r="L185" s="36"/>
    </row>
    <row r="186" spans="5:12" ht="21.6" customHeight="1">
      <c r="L186" s="36"/>
    </row>
    <row r="187" spans="5:12" ht="21.6" customHeight="1">
      <c r="L187" s="36"/>
    </row>
    <row r="188" spans="5:12" ht="21.6" customHeight="1">
      <c r="L188" s="36"/>
    </row>
    <row r="189" spans="5:12" ht="21.6" customHeight="1">
      <c r="E189" s="36"/>
      <c r="L189" s="36"/>
    </row>
    <row r="190" spans="5:12" ht="21.6" customHeight="1">
      <c r="L190" s="36"/>
    </row>
    <row r="191" spans="5:12" ht="21.6" customHeight="1">
      <c r="L191" s="36"/>
    </row>
    <row r="192" spans="5:12" ht="21.6" customHeight="1">
      <c r="L192" s="36"/>
    </row>
    <row r="193" spans="11:12" ht="21.6" customHeight="1">
      <c r="L193" s="36"/>
    </row>
    <row r="194" spans="11:12" ht="21.6" customHeight="1">
      <c r="L194" s="36"/>
    </row>
    <row r="195" spans="11:12" ht="21.6" customHeight="1">
      <c r="L195" s="36"/>
    </row>
    <row r="196" spans="11:12" ht="21.6" customHeight="1">
      <c r="L196" s="36"/>
    </row>
    <row r="197" spans="11:12" ht="21.6" customHeight="1">
      <c r="L197" s="36"/>
    </row>
    <row r="198" spans="11:12" ht="21.6" customHeight="1">
      <c r="L198" s="36"/>
    </row>
    <row r="199" spans="11:12" ht="21.6" customHeight="1">
      <c r="K199" s="41"/>
      <c r="L199" s="36"/>
    </row>
    <row r="200" spans="11:12" ht="21.6" customHeight="1">
      <c r="L200" s="36"/>
    </row>
    <row r="201" spans="11:12" ht="21.6" customHeight="1">
      <c r="L201" s="36"/>
    </row>
    <row r="202" spans="11:12" ht="21.6" customHeight="1">
      <c r="L202" s="36"/>
    </row>
    <row r="203" spans="11:12" ht="21.6" customHeight="1">
      <c r="L203" s="36"/>
    </row>
    <row r="204" spans="11:12" ht="21.6" customHeight="1">
      <c r="L204" s="36"/>
    </row>
    <row r="205" spans="11:12" ht="21.6" customHeight="1">
      <c r="L205" s="36"/>
    </row>
    <row r="206" spans="11:12" ht="21.6" customHeight="1">
      <c r="L206" s="36"/>
    </row>
    <row r="207" spans="11:12" ht="21.6" customHeight="1">
      <c r="L207" s="36"/>
    </row>
    <row r="208" spans="11:12" ht="21.6" customHeight="1">
      <c r="L208" s="36"/>
    </row>
    <row r="209" spans="12:12" ht="21.6" customHeight="1">
      <c r="L209" s="36"/>
    </row>
    <row r="210" spans="12:12" ht="21.6" customHeight="1">
      <c r="L210" s="36"/>
    </row>
    <row r="211" spans="12:12" ht="21.6" customHeight="1">
      <c r="L211" s="36"/>
    </row>
    <row r="212" spans="12:12" ht="21.6" customHeight="1">
      <c r="L212" s="36"/>
    </row>
    <row r="213" spans="12:12" ht="21.6" customHeight="1">
      <c r="L213" s="36"/>
    </row>
    <row r="214" spans="12:12" ht="21.6" customHeight="1">
      <c r="L214" s="36"/>
    </row>
    <row r="215" spans="12:12" ht="21.6" customHeight="1">
      <c r="L215" s="36"/>
    </row>
    <row r="216" spans="12:12" ht="21.6" customHeight="1">
      <c r="L216" s="36"/>
    </row>
    <row r="217" spans="12:12" ht="21.6" customHeight="1">
      <c r="L217" s="36"/>
    </row>
    <row r="218" spans="12:12" ht="21.6" customHeight="1">
      <c r="L218" s="36"/>
    </row>
    <row r="219" spans="12:12" ht="21.6" customHeight="1">
      <c r="L219" s="36"/>
    </row>
    <row r="220" spans="12:12" ht="21.6" customHeight="1">
      <c r="L220" s="36"/>
    </row>
    <row r="221" spans="12:12" ht="21.6" customHeight="1">
      <c r="L221" s="36"/>
    </row>
    <row r="222" spans="12:12" ht="21.6" customHeight="1">
      <c r="L222" s="36"/>
    </row>
    <row r="223" spans="12:12" ht="21.6" customHeight="1">
      <c r="L223" s="36"/>
    </row>
    <row r="224" spans="12:12" ht="21.6" customHeight="1">
      <c r="L224" s="36"/>
    </row>
    <row r="225" spans="12:12" ht="21.6" customHeight="1">
      <c r="L225" s="36"/>
    </row>
    <row r="226" spans="12:12" ht="21.6" customHeight="1">
      <c r="L226" s="36"/>
    </row>
    <row r="227" spans="12:12" ht="21.6" customHeight="1">
      <c r="L227" s="36"/>
    </row>
    <row r="228" spans="12:12" ht="21.6" customHeight="1">
      <c r="L228" s="36"/>
    </row>
    <row r="229" spans="12:12" ht="21.6" customHeight="1">
      <c r="L229" s="36"/>
    </row>
    <row r="230" spans="12:12" ht="21.6" customHeight="1">
      <c r="L230" s="36"/>
    </row>
    <row r="231" spans="12:12" ht="21.6" customHeight="1">
      <c r="L231" s="36"/>
    </row>
    <row r="232" spans="12:12" ht="21.6" customHeight="1">
      <c r="L232" s="36"/>
    </row>
    <row r="233" spans="12:12" ht="21.6" customHeight="1">
      <c r="L233" s="36"/>
    </row>
    <row r="234" spans="12:12" ht="21.6" customHeight="1">
      <c r="L234" s="36"/>
    </row>
    <row r="235" spans="12:12" ht="21.6" customHeight="1">
      <c r="L235" s="36"/>
    </row>
    <row r="236" spans="12:12" ht="21.6" customHeight="1">
      <c r="L236" s="36"/>
    </row>
    <row r="237" spans="12:12" ht="21.6" customHeight="1">
      <c r="L237" s="36"/>
    </row>
    <row r="238" spans="12:12" ht="21.6" customHeight="1">
      <c r="L238" s="36"/>
    </row>
    <row r="416" spans="1:8" ht="21.6" customHeight="1">
      <c r="A416" s="101"/>
      <c r="B416" s="101"/>
      <c r="C416" s="101"/>
      <c r="D416" s="101"/>
      <c r="E416" s="101"/>
      <c r="F416" s="101"/>
      <c r="G416" s="101"/>
      <c r="H416" s="101"/>
    </row>
  </sheetData>
  <mergeCells count="2">
    <mergeCell ref="A1:L1"/>
    <mergeCell ref="A416:H416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3"/>
  <sheetViews>
    <sheetView topLeftCell="A10" workbookViewId="0">
      <selection activeCell="D33" sqref="D33:E34"/>
    </sheetView>
  </sheetViews>
  <sheetFormatPr defaultRowHeight="14.4"/>
  <cols>
    <col min="1" max="1" width="10.21875" style="44" customWidth="1"/>
    <col min="2" max="2" width="5.109375" style="44" customWidth="1"/>
    <col min="3" max="3" width="7.6640625" style="44" customWidth="1"/>
    <col min="4" max="4" width="39.44140625" style="44" customWidth="1"/>
    <col min="5" max="5" width="12.33203125" style="50" customWidth="1"/>
    <col min="6" max="6" width="21.77734375" style="44" customWidth="1"/>
    <col min="7" max="7" width="12.33203125" style="44" customWidth="1"/>
    <col min="8" max="8" width="12.33203125" style="51" customWidth="1"/>
    <col min="9" max="9" width="29.88671875" style="44" customWidth="1"/>
    <col min="10" max="16384" width="8.88671875" style="44"/>
  </cols>
  <sheetData>
    <row r="1" spans="1:11" ht="25.8">
      <c r="A1" s="103" t="s">
        <v>77</v>
      </c>
      <c r="B1" s="103"/>
      <c r="C1" s="103"/>
      <c r="D1" s="103"/>
      <c r="E1" s="103"/>
      <c r="F1" s="103"/>
      <c r="G1" s="103"/>
      <c r="H1" s="103"/>
      <c r="I1" s="103"/>
      <c r="J1" s="60"/>
      <c r="K1" s="60"/>
    </row>
    <row r="2" spans="1:11" s="45" customFormat="1" ht="19.95" customHeight="1">
      <c r="A2" s="3" t="s">
        <v>39</v>
      </c>
      <c r="B2" s="3" t="s">
        <v>40</v>
      </c>
      <c r="C2" s="1" t="s">
        <v>41</v>
      </c>
      <c r="D2" s="4" t="s">
        <v>0</v>
      </c>
      <c r="E2" s="5" t="s">
        <v>1</v>
      </c>
      <c r="F2" s="4" t="s">
        <v>2</v>
      </c>
      <c r="G2" s="4" t="s">
        <v>3</v>
      </c>
      <c r="H2" s="6" t="s">
        <v>4</v>
      </c>
      <c r="I2" s="4" t="s">
        <v>5</v>
      </c>
    </row>
    <row r="3" spans="1:11" s="45" customFormat="1" ht="19.95" customHeight="1">
      <c r="A3" s="4">
        <v>2019</v>
      </c>
      <c r="B3" s="4">
        <v>9</v>
      </c>
      <c r="C3" s="4">
        <v>29</v>
      </c>
      <c r="D3" s="4" t="s">
        <v>387</v>
      </c>
      <c r="E3" s="5">
        <v>300</v>
      </c>
      <c r="F3" s="4" t="s">
        <v>385</v>
      </c>
      <c r="G3" s="4" t="s">
        <v>62</v>
      </c>
      <c r="H3" s="6" t="s">
        <v>386</v>
      </c>
      <c r="I3" s="2"/>
    </row>
    <row r="4" spans="1:11" s="45" customFormat="1" ht="19.95" customHeight="1">
      <c r="A4" s="4">
        <v>2019</v>
      </c>
      <c r="B4" s="4">
        <v>9</v>
      </c>
      <c r="C4" s="4">
        <v>4</v>
      </c>
      <c r="D4" s="4" t="s">
        <v>388</v>
      </c>
      <c r="E4" s="5">
        <v>300</v>
      </c>
      <c r="F4" s="4" t="s">
        <v>84</v>
      </c>
      <c r="G4" s="4" t="s">
        <v>62</v>
      </c>
      <c r="H4" s="6" t="s">
        <v>386</v>
      </c>
      <c r="I4" s="7"/>
    </row>
    <row r="5" spans="1:11" s="45" customFormat="1" ht="19.95" customHeight="1">
      <c r="A5" s="4">
        <v>2019</v>
      </c>
      <c r="B5" s="4">
        <v>9</v>
      </c>
      <c r="C5" s="4">
        <v>5</v>
      </c>
      <c r="D5" s="4" t="s">
        <v>389</v>
      </c>
      <c r="E5" s="5">
        <v>21</v>
      </c>
      <c r="F5" s="4" t="s">
        <v>84</v>
      </c>
      <c r="G5" s="4" t="s">
        <v>62</v>
      </c>
      <c r="H5" s="6" t="s">
        <v>386</v>
      </c>
      <c r="I5" s="7"/>
    </row>
    <row r="6" spans="1:11" s="45" customFormat="1" ht="19.95" customHeight="1">
      <c r="A6" s="4">
        <v>2019</v>
      </c>
      <c r="B6" s="4">
        <v>9</v>
      </c>
      <c r="C6" s="4">
        <v>29</v>
      </c>
      <c r="D6" s="4" t="s">
        <v>390</v>
      </c>
      <c r="E6" s="5">
        <v>35</v>
      </c>
      <c r="F6" s="4" t="s">
        <v>79</v>
      </c>
      <c r="G6" s="4" t="s">
        <v>62</v>
      </c>
      <c r="H6" s="6" t="s">
        <v>386</v>
      </c>
      <c r="I6" s="7"/>
    </row>
    <row r="7" spans="1:11" s="45" customFormat="1" ht="19.95" customHeight="1">
      <c r="A7" s="4">
        <v>2019</v>
      </c>
      <c r="B7" s="4">
        <v>9</v>
      </c>
      <c r="C7" s="4">
        <v>24</v>
      </c>
      <c r="D7" s="4" t="s">
        <v>391</v>
      </c>
      <c r="E7" s="5">
        <v>45</v>
      </c>
      <c r="F7" s="4" t="s">
        <v>392</v>
      </c>
      <c r="G7" s="4" t="s">
        <v>62</v>
      </c>
      <c r="H7" s="6" t="s">
        <v>386</v>
      </c>
      <c r="I7" s="4"/>
    </row>
    <row r="8" spans="1:11" s="45" customFormat="1" ht="19.95" customHeight="1">
      <c r="A8" s="4">
        <v>2019</v>
      </c>
      <c r="B8" s="4">
        <v>9</v>
      </c>
      <c r="C8" s="4">
        <v>25</v>
      </c>
      <c r="D8" s="4" t="s">
        <v>393</v>
      </c>
      <c r="E8" s="5">
        <v>12</v>
      </c>
      <c r="F8" s="4" t="s">
        <v>79</v>
      </c>
      <c r="G8" s="4" t="s">
        <v>62</v>
      </c>
      <c r="H8" s="6" t="s">
        <v>386</v>
      </c>
      <c r="I8" s="4"/>
    </row>
    <row r="9" spans="1:11" s="45" customFormat="1" ht="19.95" customHeight="1">
      <c r="A9" s="4">
        <v>2019</v>
      </c>
      <c r="B9" s="4">
        <v>9</v>
      </c>
      <c r="C9" s="4">
        <v>25</v>
      </c>
      <c r="D9" s="4" t="s">
        <v>394</v>
      </c>
      <c r="E9" s="5">
        <v>15</v>
      </c>
      <c r="F9" s="4" t="s">
        <v>79</v>
      </c>
      <c r="G9" s="4" t="s">
        <v>62</v>
      </c>
      <c r="H9" s="6" t="s">
        <v>386</v>
      </c>
      <c r="I9" s="4"/>
    </row>
    <row r="10" spans="1:11" s="45" customFormat="1" ht="19.95" customHeight="1">
      <c r="A10" s="4">
        <v>2019</v>
      </c>
      <c r="B10" s="4">
        <v>9</v>
      </c>
      <c r="C10" s="4">
        <v>29</v>
      </c>
      <c r="D10" s="4" t="s">
        <v>395</v>
      </c>
      <c r="E10" s="5">
        <v>40</v>
      </c>
      <c r="F10" s="4" t="s">
        <v>78</v>
      </c>
      <c r="G10" s="4" t="s">
        <v>62</v>
      </c>
      <c r="H10" s="6" t="s">
        <v>386</v>
      </c>
      <c r="I10" s="4"/>
    </row>
    <row r="11" spans="1:11" s="45" customFormat="1" ht="19.95" customHeight="1">
      <c r="A11" s="4">
        <v>2019</v>
      </c>
      <c r="B11" s="4">
        <v>9</v>
      </c>
      <c r="C11" s="4">
        <v>26</v>
      </c>
      <c r="D11" s="4" t="s">
        <v>396</v>
      </c>
      <c r="E11" s="5">
        <v>12</v>
      </c>
      <c r="F11" s="4" t="s">
        <v>79</v>
      </c>
      <c r="G11" s="4" t="s">
        <v>62</v>
      </c>
      <c r="H11" s="6" t="s">
        <v>386</v>
      </c>
      <c r="I11" s="4"/>
    </row>
    <row r="12" spans="1:11" s="45" customFormat="1" ht="19.95" customHeight="1">
      <c r="A12" s="4">
        <v>2019</v>
      </c>
      <c r="B12" s="4">
        <v>9</v>
      </c>
      <c r="C12" s="4">
        <v>11</v>
      </c>
      <c r="D12" s="4" t="s">
        <v>397</v>
      </c>
      <c r="E12" s="5">
        <v>83</v>
      </c>
      <c r="F12" s="4" t="s">
        <v>84</v>
      </c>
      <c r="G12" s="4" t="s">
        <v>62</v>
      </c>
      <c r="H12" s="6" t="s">
        <v>386</v>
      </c>
      <c r="I12" s="4"/>
    </row>
    <row r="13" spans="1:11" s="45" customFormat="1" ht="19.95" customHeight="1">
      <c r="A13" s="4">
        <v>2019</v>
      </c>
      <c r="B13" s="4">
        <v>8</v>
      </c>
      <c r="C13" s="4">
        <v>30</v>
      </c>
      <c r="D13" s="4" t="s">
        <v>398</v>
      </c>
      <c r="E13" s="5">
        <v>210</v>
      </c>
      <c r="F13" s="4" t="s">
        <v>84</v>
      </c>
      <c r="G13" s="4" t="s">
        <v>62</v>
      </c>
      <c r="H13" s="6" t="s">
        <v>386</v>
      </c>
      <c r="I13" s="4"/>
    </row>
    <row r="14" spans="1:11" s="45" customFormat="1" ht="19.95" customHeight="1">
      <c r="A14" s="4">
        <v>2019</v>
      </c>
      <c r="B14" s="4">
        <v>9</v>
      </c>
      <c r="C14" s="4">
        <v>7</v>
      </c>
      <c r="D14" s="4" t="s">
        <v>399</v>
      </c>
      <c r="E14" s="5">
        <v>150</v>
      </c>
      <c r="F14" s="4" t="s">
        <v>84</v>
      </c>
      <c r="G14" s="4" t="s">
        <v>62</v>
      </c>
      <c r="H14" s="6" t="s">
        <v>386</v>
      </c>
      <c r="I14" s="4"/>
    </row>
    <row r="15" spans="1:11" s="45" customFormat="1" ht="19.95" customHeight="1">
      <c r="A15" s="4">
        <v>2019</v>
      </c>
      <c r="B15" s="4">
        <v>9</v>
      </c>
      <c r="C15" s="4">
        <v>29</v>
      </c>
      <c r="D15" s="4" t="s">
        <v>400</v>
      </c>
      <c r="E15" s="5">
        <v>95</v>
      </c>
      <c r="F15" s="4" t="s">
        <v>84</v>
      </c>
      <c r="G15" s="4" t="s">
        <v>62</v>
      </c>
      <c r="H15" s="6" t="s">
        <v>386</v>
      </c>
      <c r="I15" s="4"/>
    </row>
    <row r="16" spans="1:11" s="45" customFormat="1" ht="19.95" customHeight="1">
      <c r="A16" s="4">
        <v>2019</v>
      </c>
      <c r="B16" s="4">
        <v>9</v>
      </c>
      <c r="C16" s="4">
        <v>21</v>
      </c>
      <c r="D16" s="4" t="s">
        <v>401</v>
      </c>
      <c r="E16" s="5">
        <v>100</v>
      </c>
      <c r="F16" s="4" t="s">
        <v>84</v>
      </c>
      <c r="G16" s="4" t="s">
        <v>62</v>
      </c>
      <c r="H16" s="6" t="s">
        <v>386</v>
      </c>
      <c r="I16" s="4"/>
    </row>
    <row r="17" spans="1:9" s="45" customFormat="1" ht="19.95" customHeight="1">
      <c r="A17" s="4">
        <v>2019</v>
      </c>
      <c r="B17" s="4">
        <v>9</v>
      </c>
      <c r="C17" s="4">
        <v>21</v>
      </c>
      <c r="D17" s="4" t="s">
        <v>402</v>
      </c>
      <c r="E17" s="5">
        <v>30</v>
      </c>
      <c r="F17" s="4" t="s">
        <v>84</v>
      </c>
      <c r="G17" s="4" t="s">
        <v>62</v>
      </c>
      <c r="H17" s="6" t="s">
        <v>386</v>
      </c>
      <c r="I17" s="4"/>
    </row>
    <row r="18" spans="1:9" s="45" customFormat="1" ht="19.95" customHeight="1">
      <c r="A18" s="4">
        <v>2019</v>
      </c>
      <c r="B18" s="4">
        <v>9</v>
      </c>
      <c r="C18" s="4">
        <v>10</v>
      </c>
      <c r="D18" s="4" t="s">
        <v>403</v>
      </c>
      <c r="E18" s="5">
        <v>11</v>
      </c>
      <c r="F18" s="4" t="s">
        <v>84</v>
      </c>
      <c r="G18" s="4" t="s">
        <v>62</v>
      </c>
      <c r="H18" s="6" t="s">
        <v>386</v>
      </c>
      <c r="I18" s="4"/>
    </row>
    <row r="19" spans="1:9" s="45" customFormat="1" ht="19.95" customHeight="1">
      <c r="A19" s="4">
        <v>2019</v>
      </c>
      <c r="B19" s="4">
        <v>8</v>
      </c>
      <c r="C19" s="4">
        <v>6</v>
      </c>
      <c r="D19" s="4" t="s">
        <v>404</v>
      </c>
      <c r="E19" s="5">
        <v>10</v>
      </c>
      <c r="F19" s="4" t="s">
        <v>84</v>
      </c>
      <c r="G19" s="4" t="s">
        <v>62</v>
      </c>
      <c r="H19" s="6" t="s">
        <v>386</v>
      </c>
      <c r="I19" s="4"/>
    </row>
    <row r="20" spans="1:9" s="45" customFormat="1" ht="19.95" customHeight="1">
      <c r="A20" s="4">
        <v>2019</v>
      </c>
      <c r="B20" s="4">
        <v>8</v>
      </c>
      <c r="C20" s="4">
        <v>15</v>
      </c>
      <c r="D20" s="4" t="s">
        <v>405</v>
      </c>
      <c r="E20" s="5">
        <v>11</v>
      </c>
      <c r="F20" s="4" t="s">
        <v>84</v>
      </c>
      <c r="G20" s="4" t="s">
        <v>62</v>
      </c>
      <c r="H20" s="6" t="s">
        <v>386</v>
      </c>
      <c r="I20" s="4"/>
    </row>
    <row r="21" spans="1:9" s="45" customFormat="1" ht="19.95" customHeight="1">
      <c r="A21" s="4">
        <v>2019</v>
      </c>
      <c r="B21" s="4">
        <v>9</v>
      </c>
      <c r="C21" s="4">
        <v>1</v>
      </c>
      <c r="D21" s="4" t="s">
        <v>406</v>
      </c>
      <c r="E21" s="5">
        <v>20</v>
      </c>
      <c r="F21" s="4" t="s">
        <v>84</v>
      </c>
      <c r="G21" s="4" t="s">
        <v>62</v>
      </c>
      <c r="H21" s="6" t="s">
        <v>386</v>
      </c>
      <c r="I21" s="4"/>
    </row>
    <row r="22" spans="1:9" s="45" customFormat="1" ht="19.95" customHeight="1">
      <c r="A22" s="4">
        <v>2019</v>
      </c>
      <c r="B22" s="4">
        <v>9</v>
      </c>
      <c r="C22" s="4">
        <v>1</v>
      </c>
      <c r="D22" s="4" t="s">
        <v>407</v>
      </c>
      <c r="E22" s="5">
        <v>200</v>
      </c>
      <c r="F22" s="4" t="s">
        <v>84</v>
      </c>
      <c r="G22" s="4" t="s">
        <v>62</v>
      </c>
      <c r="H22" s="6" t="s">
        <v>386</v>
      </c>
      <c r="I22" s="4"/>
    </row>
    <row r="23" spans="1:9" s="45" customFormat="1" ht="19.95" customHeight="1">
      <c r="A23" s="4">
        <v>2019</v>
      </c>
      <c r="B23" s="4">
        <v>9</v>
      </c>
      <c r="C23" s="4">
        <v>29</v>
      </c>
      <c r="D23" s="4" t="s">
        <v>408</v>
      </c>
      <c r="E23" s="5">
        <v>500</v>
      </c>
      <c r="F23" s="4" t="s">
        <v>78</v>
      </c>
      <c r="G23" s="4" t="s">
        <v>62</v>
      </c>
      <c r="H23" s="6" t="s">
        <v>386</v>
      </c>
      <c r="I23" s="4"/>
    </row>
    <row r="24" spans="1:9" s="45" customFormat="1" ht="19.95" customHeight="1">
      <c r="A24" s="4">
        <v>2019</v>
      </c>
      <c r="B24" s="4">
        <v>10</v>
      </c>
      <c r="C24" s="4">
        <v>5</v>
      </c>
      <c r="D24" s="4" t="s">
        <v>409</v>
      </c>
      <c r="E24" s="5">
        <v>250</v>
      </c>
      <c r="F24" s="4" t="s">
        <v>410</v>
      </c>
      <c r="G24" s="4" t="s">
        <v>62</v>
      </c>
      <c r="H24" s="6" t="s">
        <v>386</v>
      </c>
      <c r="I24" s="4"/>
    </row>
    <row r="25" spans="1:9" s="45" customFormat="1" ht="19.95" customHeight="1">
      <c r="A25" s="4">
        <v>2019</v>
      </c>
      <c r="B25" s="4">
        <v>10</v>
      </c>
      <c r="C25" s="4">
        <v>5</v>
      </c>
      <c r="D25" s="4" t="s">
        <v>411</v>
      </c>
      <c r="E25" s="5">
        <v>35</v>
      </c>
      <c r="F25" s="4" t="s">
        <v>412</v>
      </c>
      <c r="G25" s="4" t="s">
        <v>62</v>
      </c>
      <c r="H25" s="6" t="s">
        <v>386</v>
      </c>
      <c r="I25" s="4"/>
    </row>
    <row r="26" spans="1:9" s="45" customFormat="1" ht="19.95" customHeight="1">
      <c r="A26" s="4">
        <v>2019</v>
      </c>
      <c r="B26" s="4">
        <v>10</v>
      </c>
      <c r="C26" s="4">
        <v>5</v>
      </c>
      <c r="D26" s="4" t="s">
        <v>398</v>
      </c>
      <c r="E26" s="5">
        <v>300</v>
      </c>
      <c r="F26" s="4" t="s">
        <v>412</v>
      </c>
      <c r="G26" s="4" t="s">
        <v>62</v>
      </c>
      <c r="H26" s="6" t="s">
        <v>386</v>
      </c>
      <c r="I26" s="4"/>
    </row>
    <row r="27" spans="1:9" s="45" customFormat="1" ht="46.8">
      <c r="A27" s="4">
        <v>2019</v>
      </c>
      <c r="B27" s="4">
        <v>9</v>
      </c>
      <c r="C27" s="4">
        <v>25</v>
      </c>
      <c r="D27" s="7" t="s">
        <v>413</v>
      </c>
      <c r="E27" s="5">
        <v>500</v>
      </c>
      <c r="F27" s="4" t="s">
        <v>410</v>
      </c>
      <c r="G27" s="4" t="s">
        <v>62</v>
      </c>
      <c r="H27" s="6" t="s">
        <v>386</v>
      </c>
      <c r="I27" s="4"/>
    </row>
    <row r="28" spans="1:9" s="45" customFormat="1" ht="19.95" customHeight="1">
      <c r="A28" s="4">
        <v>2019</v>
      </c>
      <c r="B28" s="4">
        <v>9</v>
      </c>
      <c r="C28" s="4">
        <v>25</v>
      </c>
      <c r="D28" s="4" t="s">
        <v>414</v>
      </c>
      <c r="E28" s="5">
        <v>150</v>
      </c>
      <c r="F28" s="4" t="s">
        <v>415</v>
      </c>
      <c r="G28" s="4" t="s">
        <v>62</v>
      </c>
      <c r="H28" s="6" t="s">
        <v>386</v>
      </c>
      <c r="I28" s="4"/>
    </row>
    <row r="29" spans="1:9" s="45" customFormat="1" ht="19.95" customHeight="1">
      <c r="A29" s="4">
        <v>2019</v>
      </c>
      <c r="B29" s="4">
        <v>10</v>
      </c>
      <c r="C29" s="4">
        <v>5</v>
      </c>
      <c r="D29" s="4" t="s">
        <v>416</v>
      </c>
      <c r="E29" s="5">
        <v>3820</v>
      </c>
      <c r="F29" s="4" t="s">
        <v>421</v>
      </c>
      <c r="G29" s="4" t="s">
        <v>62</v>
      </c>
      <c r="H29" s="6" t="s">
        <v>386</v>
      </c>
      <c r="I29" s="4"/>
    </row>
    <row r="30" spans="1:9" s="45" customFormat="1" ht="19.95" customHeight="1">
      <c r="A30" s="4">
        <v>2019</v>
      </c>
      <c r="B30" s="4">
        <v>9</v>
      </c>
      <c r="C30" s="4">
        <v>29</v>
      </c>
      <c r="D30" s="4" t="s">
        <v>417</v>
      </c>
      <c r="E30" s="5">
        <v>3520</v>
      </c>
      <c r="F30" s="4" t="s">
        <v>421</v>
      </c>
      <c r="G30" s="4" t="s">
        <v>62</v>
      </c>
      <c r="H30" s="6" t="s">
        <v>386</v>
      </c>
      <c r="I30" s="4"/>
    </row>
    <row r="31" spans="1:9" s="45" customFormat="1" ht="19.95" customHeight="1">
      <c r="A31" s="4">
        <v>2019</v>
      </c>
      <c r="B31" s="4">
        <v>10</v>
      </c>
      <c r="C31" s="4">
        <v>28</v>
      </c>
      <c r="D31" s="4" t="s">
        <v>418</v>
      </c>
      <c r="E31" s="5">
        <v>300</v>
      </c>
      <c r="F31" s="4" t="s">
        <v>412</v>
      </c>
      <c r="G31" s="4" t="s">
        <v>62</v>
      </c>
      <c r="H31" s="6" t="s">
        <v>422</v>
      </c>
      <c r="I31" s="4"/>
    </row>
    <row r="32" spans="1:9" s="45" customFormat="1" ht="19.95" customHeight="1">
      <c r="A32" s="4">
        <v>2019</v>
      </c>
      <c r="B32" s="4">
        <v>10</v>
      </c>
      <c r="C32" s="4">
        <v>27</v>
      </c>
      <c r="D32" s="4" t="s">
        <v>419</v>
      </c>
      <c r="E32" s="5">
        <v>500</v>
      </c>
      <c r="F32" s="4" t="s">
        <v>410</v>
      </c>
      <c r="G32" s="4" t="s">
        <v>62</v>
      </c>
      <c r="H32" s="6" t="s">
        <v>422</v>
      </c>
      <c r="I32" s="4"/>
    </row>
    <row r="33" spans="1:9" s="45" customFormat="1" ht="19.95" customHeight="1">
      <c r="A33" s="4">
        <v>2019</v>
      </c>
      <c r="B33" s="4">
        <v>10</v>
      </c>
      <c r="C33" s="4">
        <v>17</v>
      </c>
      <c r="D33" s="4" t="s">
        <v>420</v>
      </c>
      <c r="E33" s="5">
        <v>4360</v>
      </c>
      <c r="F33" s="4" t="s">
        <v>421</v>
      </c>
      <c r="G33" s="4" t="s">
        <v>62</v>
      </c>
      <c r="H33" s="6" t="s">
        <v>422</v>
      </c>
      <c r="I33" s="4"/>
    </row>
    <row r="34" spans="1:9" s="45" customFormat="1" ht="19.95" customHeight="1">
      <c r="A34" s="4">
        <v>2019</v>
      </c>
      <c r="B34" s="4">
        <v>10</v>
      </c>
      <c r="C34" s="4">
        <v>28</v>
      </c>
      <c r="D34" s="4" t="s">
        <v>423</v>
      </c>
      <c r="E34" s="5">
        <v>5660</v>
      </c>
      <c r="F34" s="4" t="s">
        <v>421</v>
      </c>
      <c r="G34" s="4" t="s">
        <v>62</v>
      </c>
      <c r="H34" s="6" t="s">
        <v>422</v>
      </c>
      <c r="I34" s="4"/>
    </row>
    <row r="35" spans="1:9" s="45" customFormat="1" ht="19.95" customHeight="1">
      <c r="A35" s="4"/>
      <c r="B35" s="4"/>
      <c r="C35" s="4"/>
      <c r="D35" s="4"/>
      <c r="E35" s="5"/>
      <c r="F35" s="4"/>
      <c r="G35" s="4"/>
      <c r="H35" s="6"/>
      <c r="I35" s="4"/>
    </row>
    <row r="36" spans="1:9" s="45" customFormat="1" ht="19.95" customHeight="1">
      <c r="A36" s="4"/>
      <c r="B36" s="4"/>
      <c r="C36" s="4"/>
      <c r="D36" s="4"/>
      <c r="E36" s="5"/>
      <c r="F36" s="4"/>
      <c r="G36" s="4"/>
      <c r="H36" s="6"/>
      <c r="I36" s="4"/>
    </row>
    <row r="37" spans="1:9" s="45" customFormat="1" ht="19.95" customHeight="1">
      <c r="A37" s="4"/>
      <c r="B37" s="4"/>
      <c r="C37" s="4"/>
      <c r="D37" s="4"/>
      <c r="E37" s="5"/>
      <c r="F37" s="4"/>
      <c r="G37" s="4"/>
      <c r="H37" s="6"/>
      <c r="I37" s="4"/>
    </row>
    <row r="38" spans="1:9" s="45" customFormat="1" ht="19.95" customHeight="1">
      <c r="A38" s="4"/>
      <c r="B38" s="4"/>
      <c r="C38" s="4"/>
      <c r="D38" s="4"/>
      <c r="E38" s="5"/>
      <c r="F38" s="4"/>
      <c r="G38" s="4"/>
      <c r="H38" s="6"/>
      <c r="I38" s="4"/>
    </row>
    <row r="39" spans="1:9" s="45" customFormat="1" ht="19.95" customHeight="1">
      <c r="A39" s="4"/>
      <c r="B39" s="4"/>
      <c r="C39" s="4"/>
      <c r="D39" s="4"/>
      <c r="E39" s="5"/>
      <c r="F39" s="4"/>
      <c r="G39" s="4"/>
      <c r="H39" s="6"/>
      <c r="I39" s="4"/>
    </row>
    <row r="40" spans="1:9" s="45" customFormat="1" ht="19.95" customHeight="1">
      <c r="A40" s="4"/>
      <c r="B40" s="4"/>
      <c r="C40" s="4"/>
      <c r="D40" s="4"/>
      <c r="E40" s="5"/>
      <c r="F40" s="4"/>
      <c r="G40" s="4"/>
      <c r="H40" s="6"/>
      <c r="I40" s="4"/>
    </row>
    <row r="41" spans="1:9" s="45" customFormat="1" ht="19.95" customHeight="1">
      <c r="A41" s="4"/>
      <c r="B41" s="4"/>
      <c r="C41" s="4"/>
      <c r="D41" s="4"/>
      <c r="E41" s="5"/>
      <c r="F41" s="4"/>
      <c r="G41" s="4"/>
      <c r="H41" s="6"/>
      <c r="I41" s="4"/>
    </row>
    <row r="42" spans="1:9" s="45" customFormat="1" ht="19.95" customHeight="1">
      <c r="A42" s="4"/>
      <c r="B42" s="4"/>
      <c r="C42" s="4"/>
      <c r="D42" s="4"/>
      <c r="E42" s="5"/>
      <c r="F42" s="4"/>
      <c r="G42" s="4"/>
      <c r="H42" s="6"/>
      <c r="I42" s="4"/>
    </row>
    <row r="43" spans="1:9" s="45" customFormat="1" ht="19.95" customHeight="1">
      <c r="A43" s="4"/>
      <c r="B43" s="4"/>
      <c r="C43" s="4"/>
      <c r="D43" s="4"/>
      <c r="E43" s="5"/>
      <c r="F43" s="4"/>
      <c r="G43" s="4"/>
      <c r="H43" s="6"/>
      <c r="I43" s="4"/>
    </row>
    <row r="44" spans="1:9" s="45" customFormat="1" ht="19.95" customHeight="1">
      <c r="A44" s="4"/>
      <c r="B44" s="4"/>
      <c r="C44" s="4"/>
      <c r="D44" s="4"/>
      <c r="E44" s="5"/>
      <c r="F44" s="4"/>
      <c r="G44" s="4"/>
      <c r="H44" s="6"/>
      <c r="I44" s="4"/>
    </row>
    <row r="45" spans="1:9" s="45" customFormat="1" ht="19.95" customHeight="1">
      <c r="A45" s="104" t="s">
        <v>66</v>
      </c>
      <c r="B45" s="104"/>
      <c r="C45" s="104"/>
      <c r="D45" s="104"/>
      <c r="E45" s="5">
        <f>SUM(E3:E42)</f>
        <v>21595</v>
      </c>
      <c r="F45" s="4"/>
      <c r="G45" s="4"/>
      <c r="H45" s="6"/>
      <c r="I45" s="4"/>
    </row>
    <row r="46" spans="1:9" s="45" customFormat="1" ht="19.95" customHeight="1">
      <c r="E46" s="46"/>
      <c r="H46" s="47"/>
    </row>
    <row r="47" spans="1:9" s="45" customFormat="1" ht="19.95" customHeight="1">
      <c r="E47" s="46"/>
      <c r="H47" s="47"/>
      <c r="I47" s="49"/>
    </row>
    <row r="48" spans="1:9" s="45" customFormat="1" ht="19.95" customHeight="1">
      <c r="E48" s="46"/>
      <c r="F48" s="71"/>
      <c r="H48" s="47"/>
    </row>
    <row r="49" spans="5:9" s="45" customFormat="1" ht="19.95" customHeight="1">
      <c r="E49" s="46"/>
      <c r="H49" s="47"/>
    </row>
    <row r="50" spans="5:9" s="45" customFormat="1" ht="19.95" customHeight="1">
      <c r="E50" s="46"/>
      <c r="H50" s="47"/>
    </row>
    <row r="51" spans="5:9" s="45" customFormat="1" ht="19.95" customHeight="1">
      <c r="E51" s="46"/>
      <c r="H51" s="47"/>
    </row>
    <row r="52" spans="5:9" s="45" customFormat="1" ht="19.95" customHeight="1">
      <c r="E52" s="46"/>
      <c r="H52" s="47"/>
    </row>
    <row r="53" spans="5:9" s="45" customFormat="1" ht="19.95" customHeight="1">
      <c r="E53" s="46"/>
      <c r="H53" s="47"/>
    </row>
    <row r="54" spans="5:9" s="45" customFormat="1" ht="19.95" customHeight="1">
      <c r="E54" s="46"/>
      <c r="F54" s="49"/>
      <c r="H54" s="47"/>
    </row>
    <row r="55" spans="5:9" s="45" customFormat="1" ht="19.95" customHeight="1">
      <c r="E55" s="46"/>
      <c r="H55" s="47"/>
    </row>
    <row r="56" spans="5:9" s="45" customFormat="1" ht="19.95" customHeight="1">
      <c r="E56" s="46"/>
      <c r="H56" s="47"/>
    </row>
    <row r="57" spans="5:9" s="45" customFormat="1" ht="19.95" customHeight="1">
      <c r="E57" s="46"/>
      <c r="H57" s="47"/>
    </row>
    <row r="58" spans="5:9" s="45" customFormat="1" ht="19.95" customHeight="1">
      <c r="E58" s="46"/>
      <c r="H58" s="47"/>
    </row>
    <row r="59" spans="5:9" s="45" customFormat="1" ht="19.95" customHeight="1">
      <c r="E59" s="46"/>
      <c r="H59" s="47"/>
    </row>
    <row r="60" spans="5:9" s="45" customFormat="1" ht="19.95" customHeight="1">
      <c r="E60" s="46"/>
      <c r="H60" s="47"/>
    </row>
    <row r="61" spans="5:9" s="45" customFormat="1" ht="19.95" customHeight="1">
      <c r="E61" s="46"/>
      <c r="H61" s="47"/>
    </row>
    <row r="62" spans="5:9" s="45" customFormat="1" ht="19.95" customHeight="1">
      <c r="E62" s="46"/>
      <c r="F62" s="49"/>
      <c r="H62" s="47"/>
      <c r="I62" s="49"/>
    </row>
    <row r="63" spans="5:9" s="45" customFormat="1" ht="19.95" customHeight="1">
      <c r="E63" s="46"/>
      <c r="F63" s="49"/>
      <c r="H63" s="47"/>
      <c r="I63" s="49"/>
    </row>
    <row r="64" spans="5:9" s="45" customFormat="1" ht="19.95" customHeight="1">
      <c r="E64" s="46"/>
      <c r="F64" s="49"/>
      <c r="H64" s="47"/>
    </row>
    <row r="65" spans="5:9" s="45" customFormat="1" ht="19.95" customHeight="1">
      <c r="E65" s="46"/>
      <c r="F65" s="49"/>
      <c r="H65" s="47"/>
      <c r="I65" s="49"/>
    </row>
    <row r="66" spans="5:9" s="45" customFormat="1" ht="19.95" customHeight="1">
      <c r="E66" s="46"/>
      <c r="F66" s="49"/>
      <c r="H66" s="47"/>
    </row>
    <row r="67" spans="5:9" s="45" customFormat="1" ht="19.95" customHeight="1">
      <c r="E67" s="46"/>
      <c r="F67" s="49"/>
      <c r="H67" s="47"/>
    </row>
    <row r="68" spans="5:9">
      <c r="F68" s="48"/>
    </row>
    <row r="69" spans="5:9">
      <c r="F69" s="48"/>
    </row>
    <row r="70" spans="5:9" s="52" customFormat="1">
      <c r="E70" s="53"/>
      <c r="F70" s="54"/>
      <c r="H70" s="55"/>
    </row>
    <row r="71" spans="5:9" s="52" customFormat="1">
      <c r="E71" s="53"/>
      <c r="F71" s="54"/>
      <c r="H71" s="55"/>
    </row>
    <row r="72" spans="5:9" ht="71.400000000000006" customHeight="1">
      <c r="F72" s="48"/>
      <c r="I72" s="56"/>
    </row>
    <row r="73" spans="5:9">
      <c r="F73" s="48"/>
    </row>
    <row r="74" spans="5:9">
      <c r="F74" s="48"/>
    </row>
    <row r="75" spans="5:9" ht="19.95" customHeight="1">
      <c r="F75" s="48"/>
      <c r="I75" s="56"/>
    </row>
    <row r="76" spans="5:9">
      <c r="F76" s="48"/>
    </row>
    <row r="77" spans="5:9" ht="26.4" customHeight="1">
      <c r="F77" s="48"/>
      <c r="I77" s="56"/>
    </row>
    <row r="78" spans="5:9" ht="13.95" customHeight="1">
      <c r="F78" s="48"/>
      <c r="I78" s="56"/>
    </row>
    <row r="79" spans="5:9" ht="15" customHeight="1">
      <c r="F79" s="48"/>
      <c r="I79" s="56"/>
    </row>
    <row r="80" spans="5:9" ht="32.4" customHeight="1">
      <c r="F80" s="48"/>
      <c r="I80" s="56"/>
    </row>
    <row r="81" spans="1:9" ht="16.2" customHeight="1">
      <c r="F81" s="48"/>
      <c r="I81" s="56"/>
    </row>
    <row r="82" spans="1:9" ht="16.2" customHeight="1">
      <c r="F82" s="48"/>
      <c r="I82" s="56"/>
    </row>
    <row r="83" spans="1:9">
      <c r="A83" s="102"/>
      <c r="B83" s="102"/>
      <c r="C83" s="102"/>
      <c r="D83" s="102"/>
      <c r="E83" s="57"/>
      <c r="F83" s="58"/>
      <c r="G83" s="58"/>
      <c r="H83" s="59"/>
      <c r="I83" s="58"/>
    </row>
  </sheetData>
  <mergeCells count="3">
    <mergeCell ref="A83:D83"/>
    <mergeCell ref="A1:I1"/>
    <mergeCell ref="A45:D4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201910报告表</vt:lpstr>
      <vt:lpstr>201910收入表</vt:lpstr>
      <vt:lpstr>2019收入汇总表</vt:lpstr>
      <vt:lpstr>2019年10月费用表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2019-11-10T10:27:57Z</dcterms:modified>
</cp:coreProperties>
</file>